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480" windowHeight="8325" tabRatio="598" activeTab="0"/>
  </bookViews>
  <sheets>
    <sheet name="BSE" sheetId="1" r:id="rId1"/>
    <sheet name="BSE BS"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C" localSheetId="1">#REF!</definedName>
    <definedName name="\C">#REF!</definedName>
    <definedName name="\p" localSheetId="1">'[1]PARS992'!#REF!</definedName>
    <definedName name="\p">'[1]PARS992'!#REF!</definedName>
    <definedName name="___mds_first_cell___" localSheetId="1">#REF!</definedName>
    <definedName name="___mds_first_cell___">#REF!</definedName>
    <definedName name="___mds_view_data___" localSheetId="1">#REF!</definedName>
    <definedName name="___mds_view_data___">#REF!</definedName>
    <definedName name="_10AB" localSheetId="1">#REF!</definedName>
    <definedName name="_10AB">#REF!</definedName>
    <definedName name="_10AC" localSheetId="1">#REF!</definedName>
    <definedName name="_10AC">#REF!</definedName>
    <definedName name="_10AD" localSheetId="1">#REF!</definedName>
    <definedName name="_10AD">#REF!</definedName>
    <definedName name="_10AE" localSheetId="1">#REF!</definedName>
    <definedName name="_10AE">#REF!</definedName>
    <definedName name="_12A" localSheetId="1">#REF!</definedName>
    <definedName name="_12A">#REF!</definedName>
    <definedName name="_12B" localSheetId="1">#REF!</definedName>
    <definedName name="_12B">#REF!</definedName>
    <definedName name="_13A" localSheetId="1">#REF!</definedName>
    <definedName name="_13A">#REF!</definedName>
    <definedName name="_1A" localSheetId="1">#REF!</definedName>
    <definedName name="_1A">#REF!</definedName>
    <definedName name="_2A" localSheetId="1">#REF!</definedName>
    <definedName name="_2A">#REF!</definedName>
    <definedName name="_3A" localSheetId="1">#REF!</definedName>
    <definedName name="_3A">#REF!</definedName>
    <definedName name="_4A" localSheetId="1">#REF!</definedName>
    <definedName name="_4A">#REF!</definedName>
    <definedName name="_6A" localSheetId="1">#REF!</definedName>
    <definedName name="_6A">#REF!</definedName>
    <definedName name="_7A" localSheetId="1">#REF!</definedName>
    <definedName name="_7A">#REF!</definedName>
    <definedName name="_8A" localSheetId="1">#REF!</definedName>
    <definedName name="_8A">#REF!</definedName>
    <definedName name="_9A" localSheetId="1">#REF!</definedName>
    <definedName name="_9A">#REF!</definedName>
    <definedName name="_Fill" localSheetId="1" hidden="1">#REF!</definedName>
    <definedName name="_Fill" hidden="1">#REF!</definedName>
    <definedName name="_Key1" localSheetId="1" hidden="1">#REF!</definedName>
    <definedName name="_Key1" hidden="1">#REF!</definedName>
    <definedName name="_Key2" localSheetId="1" hidden="1">#REF!</definedName>
    <definedName name="_Key2" hidden="1">#REF!</definedName>
    <definedName name="_Order1" hidden="1">255</definedName>
    <definedName name="_Order2" hidden="1">255</definedName>
    <definedName name="_Parse_Out" localSheetId="1" hidden="1">#REF!</definedName>
    <definedName name="_Parse_Out" hidden="1">#REF!</definedName>
    <definedName name="_Sort" localSheetId="1" hidden="1">#REF!</definedName>
    <definedName name="_Sort" hidden="1">#REF!</definedName>
    <definedName name="a">'[2]incomeYTD'!#REF!</definedName>
    <definedName name="A_A_1" localSheetId="1">#REF!</definedName>
    <definedName name="A_A_1">#REF!</definedName>
    <definedName name="A_B_2" localSheetId="1">#REF!</definedName>
    <definedName name="A_B_2">#REF!</definedName>
    <definedName name="A_C_3" localSheetId="1">#REF!</definedName>
    <definedName name="A_C_3">#REF!</definedName>
    <definedName name="A_D_4" localSheetId="1">#REF!</definedName>
    <definedName name="A_D_4">#REF!</definedName>
    <definedName name="A_E_5" localSheetId="1">#REF!</definedName>
    <definedName name="A_E_5">#REF!</definedName>
    <definedName name="A_F_6" localSheetId="1">#REF!</definedName>
    <definedName name="A_F_6">#REF!</definedName>
    <definedName name="A_G_7" localSheetId="1">#REF!</definedName>
    <definedName name="A_G_7">#REF!</definedName>
    <definedName name="A_I_9" localSheetId="1">#REF!</definedName>
    <definedName name="A_I_9">#REF!</definedName>
    <definedName name="A_J_10" localSheetId="1">#REF!</definedName>
    <definedName name="A_J_10">#REF!</definedName>
    <definedName name="A_K_11" localSheetId="1">#REF!</definedName>
    <definedName name="A_K_11">#REF!</definedName>
    <definedName name="A_L_12" localSheetId="1">#REF!</definedName>
    <definedName name="A_L_12">#REF!</definedName>
    <definedName name="A_M_13" localSheetId="1">#REF!</definedName>
    <definedName name="A_M_13">#REF!</definedName>
    <definedName name="A_N_14" localSheetId="1">#REF!</definedName>
    <definedName name="A_N_14">#REF!</definedName>
    <definedName name="A_O_15" localSheetId="1">#REF!</definedName>
    <definedName name="A_O_15">#REF!</definedName>
    <definedName name="A_P_16" localSheetId="1">#REF!</definedName>
    <definedName name="A_P_16">#REF!</definedName>
    <definedName name="A_Q_17" localSheetId="1">#REF!</definedName>
    <definedName name="A_Q_17">#REF!</definedName>
    <definedName name="A_R_18" localSheetId="1">#REF!</definedName>
    <definedName name="A_R_18">#REF!</definedName>
    <definedName name="A_S_19" localSheetId="1">#REF!</definedName>
    <definedName name="A_S_19">#REF!</definedName>
    <definedName name="A_T_20" localSheetId="1">#REF!</definedName>
    <definedName name="A_T_20">#REF!</definedName>
    <definedName name="A_U_21" localSheetId="1">#REF!</definedName>
    <definedName name="A_U_21">#REF!</definedName>
    <definedName name="A_V_22" localSheetId="1">#REF!</definedName>
    <definedName name="A_V_22">#REF!</definedName>
    <definedName name="A_W_23" localSheetId="1">#REF!</definedName>
    <definedName name="A_W_23">#REF!</definedName>
    <definedName name="A_X_24" localSheetId="1">#REF!</definedName>
    <definedName name="A_X_24">#REF!</definedName>
    <definedName name="A_Y_25" localSheetId="1">#REF!</definedName>
    <definedName name="A_Y_25">#REF!</definedName>
    <definedName name="A_Z_26" localSheetId="1">#REF!</definedName>
    <definedName name="A_Z_26">#REF!</definedName>
    <definedName name="AA" localSheetId="1">#REF!</definedName>
    <definedName name="AA">#REF!</definedName>
    <definedName name="AAA" localSheetId="1">#REF!</definedName>
    <definedName name="AAA">#REF!</definedName>
    <definedName name="AAT" localSheetId="1">#REF!</definedName>
    <definedName name="AAT">#REF!</definedName>
    <definedName name="abc" localSheetId="1">#REF!</definedName>
    <definedName name="abc">#REF!</definedName>
    <definedName name="acctwise" localSheetId="1">#REF!</definedName>
    <definedName name="acctwise">#REF!</definedName>
    <definedName name="ACTU" localSheetId="1">#REF!</definedName>
    <definedName name="ACTU">#REF!</definedName>
    <definedName name="acty" localSheetId="1">#REF!</definedName>
    <definedName name="acty">#REF!</definedName>
    <definedName name="Add_Manpower">#REF!</definedName>
    <definedName name="Amount">'[3]COST1_12FINAL'!$O:$O</definedName>
    <definedName name="Anilofos" localSheetId="1">#REF!</definedName>
    <definedName name="Anilofos">#REF!</definedName>
    <definedName name="Annex_1.1">#REF!</definedName>
    <definedName name="Annex_1.2">#REF!</definedName>
    <definedName name="AR" localSheetId="1">#REF!</definedName>
    <definedName name="AR">#REF!</definedName>
    <definedName name="AUDIT" localSheetId="1">#REF!</definedName>
    <definedName name="AUDIT">#REF!</definedName>
    <definedName name="B" localSheetId="1">#REF!</definedName>
    <definedName name="B">#REF!</definedName>
    <definedName name="B_A_27" localSheetId="1">#REF!</definedName>
    <definedName name="B_A_27">#REF!</definedName>
    <definedName name="BA" localSheetId="1">#REF!</definedName>
    <definedName name="BA">#REF!</definedName>
    <definedName name="BAA" localSheetId="1">#REF!</definedName>
    <definedName name="BAA">#REF!</definedName>
    <definedName name="balance_sheet" localSheetId="1">#REF!</definedName>
    <definedName name="balance_sheet">#REF!</definedName>
    <definedName name="Base_Data_for_COR" localSheetId="1">#REF!</definedName>
    <definedName name="Base_Data_for_COR">#REF!</definedName>
    <definedName name="bASE_FOR_sre" localSheetId="1">#REF!</definedName>
    <definedName name="bASE_FOR_sre">#REF!</definedName>
    <definedName name="BASIC" localSheetId="1">#REF!</definedName>
    <definedName name="BASIC">#REF!</definedName>
    <definedName name="BASICA" localSheetId="1">#REF!</definedName>
    <definedName name="BASICA">#REF!</definedName>
    <definedName name="BASICT" localSheetId="1">#REF!</definedName>
    <definedName name="BASICT">#REF!</definedName>
    <definedName name="BAT" localSheetId="1">#REF!</definedName>
    <definedName name="BAT">#REF!</definedName>
    <definedName name="bh">'[2]incomeYTD'!#REF!</definedName>
    <definedName name="BMS" localSheetId="1">#REF!</definedName>
    <definedName name="BMS">#REF!</definedName>
    <definedName name="bombay" localSheetId="1">#REF!</definedName>
    <definedName name="bombay">#REF!</definedName>
    <definedName name="BONUS" localSheetId="1">#REF!</definedName>
    <definedName name="BONUS">#REF!</definedName>
    <definedName name="BUD" localSheetId="1">#REF!</definedName>
    <definedName name="BUD">#REF!</definedName>
    <definedName name="BUDA" localSheetId="1">#REF!</definedName>
    <definedName name="BUDA">#REF!</definedName>
    <definedName name="BUDB" localSheetId="1">#REF!</definedName>
    <definedName name="BUDB">#REF!</definedName>
    <definedName name="BUDC" localSheetId="1">#REF!</definedName>
    <definedName name="BUDC">#REF!</definedName>
    <definedName name="BUDD" localSheetId="1">#REF!</definedName>
    <definedName name="BUDD">#REF!</definedName>
    <definedName name="BUDE" localSheetId="1">#REF!</definedName>
    <definedName name="BUDE">#REF!</definedName>
    <definedName name="budget">'[3]COST1_12FINAL'!$A:$A</definedName>
    <definedName name="C.01">#REF!</definedName>
    <definedName name="C.02">#REF!</definedName>
    <definedName name="C.03">#REF!</definedName>
    <definedName name="C.04">#REF!</definedName>
    <definedName name="C_" localSheetId="1">#REF!</definedName>
    <definedName name="C_">#REF!</definedName>
    <definedName name="CA" localSheetId="1">#REF!</definedName>
    <definedName name="CA">#REF!</definedName>
    <definedName name="CAA" localSheetId="1">#REF!</definedName>
    <definedName name="CAA">#REF!</definedName>
    <definedName name="CAD00D" localSheetId="1">#REF!</definedName>
    <definedName name="CAD00D">#REF!</definedName>
    <definedName name="CAD00S" localSheetId="1">#REF!</definedName>
    <definedName name="CAD00S">#REF!</definedName>
    <definedName name="CAD97S" localSheetId="1">#REF!</definedName>
    <definedName name="CAD97S">#REF!</definedName>
    <definedName name="CAD98D" localSheetId="1">#REF!</definedName>
    <definedName name="CAD98D">#REF!</definedName>
    <definedName name="CAD98S" localSheetId="1">#REF!</definedName>
    <definedName name="CAD98S">#REF!</definedName>
    <definedName name="CAD99D" localSheetId="1">#REF!</definedName>
    <definedName name="CAD99D">#REF!</definedName>
    <definedName name="CAD99S" localSheetId="1">#REF!</definedName>
    <definedName name="CAD99S">#REF!</definedName>
    <definedName name="Cash" localSheetId="1">#REF!</definedName>
    <definedName name="Cash">#REF!</definedName>
    <definedName name="CAT" localSheetId="1">#REF!</definedName>
    <definedName name="CAT">#REF!</definedName>
    <definedName name="CC" localSheetId="1">#REF!</definedName>
    <definedName name="CC">#REF!</definedName>
    <definedName name="CCA" localSheetId="1">#REF!</definedName>
    <definedName name="CCA">#REF!</definedName>
    <definedName name="CCAA" localSheetId="1">#REF!</definedName>
    <definedName name="CCAA">#REF!</definedName>
    <definedName name="CCAT" localSheetId="1">#REF!</definedName>
    <definedName name="CCAT">#REF!</definedName>
    <definedName name="cfamar" localSheetId="1" hidden="1">{"BS",#N/A,FALSE,"Accounts2002 New";"PL",#N/A,FALSE,"Accounts2002 New"}</definedName>
    <definedName name="cfamar" hidden="1">{"BS",#N/A,FALSE,"Accounts2002 New";"PL",#N/A,FALSE,"Accounts2002 New"}</definedName>
    <definedName name="cfamar1" localSheetId="1" hidden="1">{"S 1 2",#N/A,FALSE,"Accounts2002 New";"S 3 4",#N/A,FALSE,"Accounts2002 New";"S 6 7 8",#N/A,FALSE,"Accounts2002 New";"S 9 10 11 12 13",#N/A,FALSE,"Accounts2002 New";"S 14 15 16 17",#N/A,FALSE,"Accounts2002 New";"S 18 19",#N/A,FALSE,"Accounts2002 New"}</definedName>
    <definedName name="cfamar1" hidden="1">{"S 1 2",#N/A,FALSE,"Accounts2002 New";"S 3 4",#N/A,FALSE,"Accounts2002 New";"S 6 7 8",#N/A,FALSE,"Accounts2002 New";"S 9 10 11 12 13",#N/A,FALSE,"Accounts2002 New";"S 14 15 16 17",#N/A,FALSE,"Accounts2002 New";"S 18 19",#N/A,FALSE,"Accounts2002 New"}</definedName>
    <definedName name="CGS" localSheetId="1">#REF!</definedName>
    <definedName name="CGS">#REF!</definedName>
    <definedName name="CHECK">'[4]FACT'!$A$2:$C$254</definedName>
    <definedName name="CHK" localSheetId="1">'[5]Sheet3'!$A$1:$B$114</definedName>
    <definedName name="CHK">'[5]Sheet3'!$A$1:$B$114</definedName>
    <definedName name="CII" localSheetId="1">'[6]CII'!$A$3:$B$24</definedName>
    <definedName name="CII">'[6]CII'!$A$3:$B$24</definedName>
    <definedName name="CODE" localSheetId="1">#REF!</definedName>
    <definedName name="CODE">#REF!</definedName>
    <definedName name="CONSUMABLES" localSheetId="1">#REF!</definedName>
    <definedName name="CONSUMABLES">#REF!</definedName>
    <definedName name="CONSUMABLESA" localSheetId="1">#REF!</definedName>
    <definedName name="CONSUMABLESA">#REF!</definedName>
    <definedName name="D" localSheetId="1">#REF!</definedName>
    <definedName name="D">#REF!</definedName>
    <definedName name="dat" localSheetId="1">#REF!</definedName>
    <definedName name="dat">#REF!</definedName>
    <definedName name="Data" localSheetId="1">#REF!</definedName>
    <definedName name="Data">#REF!</definedName>
    <definedName name="Decis" localSheetId="1">#REF!</definedName>
    <definedName name="Decis">#REF!</definedName>
    <definedName name="DEM" localSheetId="1">#REF!</definedName>
    <definedName name="DEM">#REF!</definedName>
    <definedName name="Dep.calculation">#REF!</definedName>
    <definedName name="detai" localSheetId="1">#REF!</definedName>
    <definedName name="detai">#REF!</definedName>
    <definedName name="Druckbereich_MI" localSheetId="1">#REF!</definedName>
    <definedName name="Druckbereich_MI">#REF!</definedName>
    <definedName name="E" localSheetId="1">#REF!</definedName>
    <definedName name="E">#REF!</definedName>
    <definedName name="EA" localSheetId="1">#REF!</definedName>
    <definedName name="EA">#REF!</definedName>
    <definedName name="EAA" localSheetId="1">#REF!</definedName>
    <definedName name="EAA">#REF!</definedName>
    <definedName name="EAT" localSheetId="1">#REF!</definedName>
    <definedName name="EAT">#REF!</definedName>
    <definedName name="EDIT__END__LEFT__DEL___DOWN" localSheetId="1">#REF!</definedName>
    <definedName name="EDIT__END__LEFT__DEL___DOWN">#REF!</definedName>
    <definedName name="EMP" localSheetId="1">'[7]EMPMASTER'!$A$1:$E$1635</definedName>
    <definedName name="EMP">'[7]EMPMASTER'!$A$1:$E$1635</definedName>
    <definedName name="EMPDETA" localSheetId="1">#REF!</definedName>
    <definedName name="EMPDETA">#REF!</definedName>
    <definedName name="EMPMAST" localSheetId="1">'[8]EMPMAST'!$A$2:$G$1568</definedName>
    <definedName name="EMPMAST">'[8]EMPMAST'!$A$2:$G$1568</definedName>
    <definedName name="ESIC" localSheetId="1">#REF!</definedName>
    <definedName name="ESIC">#REF!</definedName>
    <definedName name="ESICA" localSheetId="1">#REF!</definedName>
    <definedName name="ESICA">#REF!</definedName>
    <definedName name="ESICT" localSheetId="1">#REF!</definedName>
    <definedName name="ESICT">#REF!</definedName>
    <definedName name="EXP" localSheetId="1">#REF!</definedName>
    <definedName name="EXP">#REF!</definedName>
    <definedName name="Explnations">#REF!</definedName>
    <definedName name="F" localSheetId="1">#REF!</definedName>
    <definedName name="F">#REF!</definedName>
    <definedName name="FDA" localSheetId="1">#REF!</definedName>
    <definedName name="FDA">#REF!</definedName>
    <definedName name="FDAA" localSheetId="1">#REF!</definedName>
    <definedName name="FDAA">#REF!</definedName>
    <definedName name="FDAT" localSheetId="1">#REF!</definedName>
    <definedName name="FDAT">#REF!</definedName>
    <definedName name="final" localSheetId="1">'[8]agrolist'!$A$1:$D$117</definedName>
    <definedName name="final">'[8]agrolist'!$A$1:$D$117</definedName>
    <definedName name="Formln" localSheetId="1">#REF!</definedName>
    <definedName name="Formln">#REF!</definedName>
    <definedName name="GAannexii">#REF!</definedName>
    <definedName name="GAi">#REF!</definedName>
    <definedName name="GAII">#REF!</definedName>
    <definedName name="GAIII">#REF!</definedName>
    <definedName name="H_A" localSheetId="1">#REF!</definedName>
    <definedName name="H_A">#REF!</definedName>
    <definedName name="H_B" localSheetId="1">#REF!</definedName>
    <definedName name="H_B">#REF!</definedName>
    <definedName name="H_C" localSheetId="1">#REF!</definedName>
    <definedName name="H_C">#REF!</definedName>
    <definedName name="H_D" localSheetId="1">#REF!</definedName>
    <definedName name="H_D">#REF!</definedName>
    <definedName name="H_E" localSheetId="1">#REF!</definedName>
    <definedName name="H_E">#REF!</definedName>
    <definedName name="H_F" localSheetId="1">#REF!</definedName>
    <definedName name="H_F">#REF!</definedName>
    <definedName name="H_G" localSheetId="1">#REF!</definedName>
    <definedName name="H_G">#REF!</definedName>
    <definedName name="H_H" localSheetId="1">#REF!</definedName>
    <definedName name="H_H">#REF!</definedName>
    <definedName name="HDA" localSheetId="1">#REF!</definedName>
    <definedName name="HDA">#REF!</definedName>
    <definedName name="HDAA" localSheetId="1">#REF!</definedName>
    <definedName name="HDAA">#REF!</definedName>
    <definedName name="HDAT" localSheetId="1">#REF!</definedName>
    <definedName name="HDAT">#REF!</definedName>
    <definedName name="hi">#REF!</definedName>
    <definedName name="Hosprk" localSheetId="1">#REF!</definedName>
    <definedName name="Hosprk">#REF!</definedName>
    <definedName name="HRA" localSheetId="1">#REF!</definedName>
    <definedName name="HRA">#REF!</definedName>
    <definedName name="HRAA" localSheetId="1">#REF!</definedName>
    <definedName name="HRAA">#REF!</definedName>
    <definedName name="HRAT" localSheetId="1">#REF!</definedName>
    <definedName name="HRAT">#REF!</definedName>
    <definedName name="HRS" localSheetId="1">#REF!</definedName>
    <definedName name="HRS">#REF!</definedName>
    <definedName name="HRSA" localSheetId="1">#REF!</definedName>
    <definedName name="HRSA">#REF!</definedName>
    <definedName name="InputQ1" localSheetId="1">#REF!</definedName>
    <definedName name="InputQ1">#REF!</definedName>
    <definedName name="IS" localSheetId="1">#REF!</definedName>
    <definedName name="IS">#REF!</definedName>
    <definedName name="LE" localSheetId="1">#REF!</definedName>
    <definedName name="LE">#REF!</definedName>
    <definedName name="LET" localSheetId="1">#REF!</definedName>
    <definedName name="LET">#REF!</definedName>
    <definedName name="LIPL" localSheetId="1">#REF!</definedName>
    <definedName name="LIPL">#REF!</definedName>
    <definedName name="look1" localSheetId="1">#REF!</definedName>
    <definedName name="look1">#REF!</definedName>
    <definedName name="LTA" localSheetId="1">#REF!</definedName>
    <definedName name="LTA">#REF!</definedName>
    <definedName name="LTH" localSheetId="1">#REF!</definedName>
    <definedName name="LTH">#REF!</definedName>
    <definedName name="LTHA" localSheetId="1">#REF!</definedName>
    <definedName name="LTHA">#REF!</definedName>
    <definedName name="MA" localSheetId="1">#REF!</definedName>
    <definedName name="MA">#REF!</definedName>
    <definedName name="MA.SelectActualWSheet" localSheetId="1">#REF!</definedName>
    <definedName name="MA.SelectActualWSheet">#REF!</definedName>
    <definedName name="MAA" localSheetId="1">#REF!</definedName>
    <definedName name="MAA">#REF!</definedName>
    <definedName name="main" localSheetId="1">#REF!</definedName>
    <definedName name="main">#REF!</definedName>
    <definedName name="main_1" localSheetId="1">#REF!</definedName>
    <definedName name="main_1">#REF!</definedName>
    <definedName name="MAR">'[9]MARCH'!$A$8:$P$345</definedName>
    <definedName name="MastAcct" localSheetId="1">#REF!</definedName>
    <definedName name="MastAcct">#REF!</definedName>
    <definedName name="MastBranch" localSheetId="1">#REF!</definedName>
    <definedName name="MastBranch">#REF!</definedName>
    <definedName name="MAT" localSheetId="1">#REF!</definedName>
    <definedName name="MAT">#REF!</definedName>
    <definedName name="MatActy" localSheetId="1">#REF!</definedName>
    <definedName name="MatActy">#REF!</definedName>
    <definedName name="Matar">#REF!</definedName>
    <definedName name="MEDICLAIM1" localSheetId="1">#REF!</definedName>
    <definedName name="MEDICLAIM1">#REF!</definedName>
    <definedName name="MEDICLAIM2" localSheetId="1">#REF!</definedName>
    <definedName name="MEDICLAIM2">#REF!</definedName>
    <definedName name="metro" localSheetId="1">#REF!</definedName>
    <definedName name="metro">#REF!</definedName>
    <definedName name="mm" localSheetId="1">#REF!</definedName>
    <definedName name="mm">#REF!</definedName>
    <definedName name="MS" localSheetId="1">#REF!</definedName>
    <definedName name="MS">#REF!</definedName>
    <definedName name="MSA" localSheetId="1">#REF!</definedName>
    <definedName name="MSA">#REF!</definedName>
    <definedName name="MST" localSheetId="1">#REF!</definedName>
    <definedName name="MST">#REF!</definedName>
    <definedName name="mtm" localSheetId="1">#REF!</definedName>
    <definedName name="mtm">#REF!</definedName>
    <definedName name="mul">'[10]Q-Mtr'!#REF!</definedName>
    <definedName name="Multcmy">#REF!</definedName>
    <definedName name="Multmtr">'[10]Q-Mtr'!#REF!</definedName>
    <definedName name="Nerpr1" localSheetId="1">#REF!</definedName>
    <definedName name="Nerpr1">#REF!</definedName>
    <definedName name="new" localSheetId="1">#REF!</definedName>
    <definedName name="new">#REF!</definedName>
    <definedName name="Newpr" localSheetId="1">#REF!</definedName>
    <definedName name="Newpr">#REF!</definedName>
    <definedName name="nonmetro" localSheetId="1">#REF!</definedName>
    <definedName name="nonmetro">#REF!</definedName>
    <definedName name="NOS" localSheetId="1">#REF!</definedName>
    <definedName name="NOS">#REF!</definedName>
    <definedName name="Note1" localSheetId="1">#REF!</definedName>
    <definedName name="Note1">#REF!</definedName>
    <definedName name="Note23" localSheetId="1">#REF!</definedName>
    <definedName name="Note23">#REF!</definedName>
    <definedName name="OA" localSheetId="1">#REF!</definedName>
    <definedName name="OA">#REF!</definedName>
    <definedName name="OAA" localSheetId="1">#REF!</definedName>
    <definedName name="OAA">#REF!</definedName>
    <definedName name="OAT" localSheetId="1">#REF!</definedName>
    <definedName name="OAT">#REF!</definedName>
    <definedName name="OI" localSheetId="1">#REF!</definedName>
    <definedName name="OI">#REF!</definedName>
    <definedName name="OIA" localSheetId="1">#REF!</definedName>
    <definedName name="OIA">#REF!</definedName>
    <definedName name="OIT" localSheetId="1">#REF!</definedName>
    <definedName name="OIT">#REF!</definedName>
    <definedName name="op_clstk" localSheetId="1">#REF!</definedName>
    <definedName name="op_clstk">#REF!</definedName>
    <definedName name="P_01" localSheetId="1">#REF!</definedName>
    <definedName name="P_01">#REF!</definedName>
    <definedName name="P_02" localSheetId="1">#REF!</definedName>
    <definedName name="P_02">#REF!</definedName>
    <definedName name="payslips" localSheetId="1">#REF!</definedName>
    <definedName name="payslips">#REF!</definedName>
    <definedName name="personn" localSheetId="1">#REF!</definedName>
    <definedName name="personn">#REF!</definedName>
    <definedName name="Personnel" localSheetId="1">#REF!</definedName>
    <definedName name="Personnel">#REF!</definedName>
    <definedName name="Personnel1" localSheetId="1">#REF!</definedName>
    <definedName name="Personnel1">#REF!</definedName>
    <definedName name="PF" localSheetId="1">#REF!</definedName>
    <definedName name="PF">#REF!</definedName>
    <definedName name="PFA" localSheetId="1">#REF!</definedName>
    <definedName name="PFA">#REF!</definedName>
    <definedName name="PFT" localSheetId="1">#REF!</definedName>
    <definedName name="PFT">#REF!</definedName>
    <definedName name="PHARMA" localSheetId="1">#REF!</definedName>
    <definedName name="PHARMA">#REF!</definedName>
    <definedName name="PIS" localSheetId="1">#REF!</definedName>
    <definedName name="PIS">#REF!</definedName>
    <definedName name="PISA" localSheetId="1">#REF!</definedName>
    <definedName name="PISA">#REF!</definedName>
    <definedName name="PIST" localSheetId="1">#REF!</definedName>
    <definedName name="PIST">#REF!</definedName>
    <definedName name="PL_Statement">#REF!</definedName>
    <definedName name="POWER" localSheetId="1">#REF!</definedName>
    <definedName name="POWER">#REF!</definedName>
    <definedName name="POWERA" localSheetId="1">#REF!</definedName>
    <definedName name="POWERA">#REF!</definedName>
    <definedName name="_xlnm.Print_Area" localSheetId="0">'BSE'!$A$1:$AJ$100</definedName>
    <definedName name="_xlnm.Print_Area" localSheetId="1">'BSE BS'!$A$1:$K$45</definedName>
    <definedName name="Print_Area_1" localSheetId="1">#REF!</definedName>
    <definedName name="Print_Area_1">#REF!</definedName>
    <definedName name="Print_Area_2" localSheetId="1">#REF!</definedName>
    <definedName name="Print_Area_2">#REF!</definedName>
    <definedName name="Print_Area_5" localSheetId="1">#REF!</definedName>
    <definedName name="Print_Area_5">#REF!</definedName>
    <definedName name="Print_Area_6" localSheetId="1">#REF!</definedName>
    <definedName name="Print_Area_6">#REF!</definedName>
    <definedName name="Print_Area_MI" localSheetId="1">#REF!</definedName>
    <definedName name="Print_Area_MI">#REF!</definedName>
    <definedName name="PRINT_TITLES_MI" localSheetId="1">#REF!</definedName>
    <definedName name="PRINT_TITLES_MI">#REF!</definedName>
    <definedName name="Prodexps">#REF!</definedName>
    <definedName name="Productionexpense">#REF!</definedName>
    <definedName name="Productionpage1">#REF!</definedName>
    <definedName name="Productionpage2">#REF!</definedName>
    <definedName name="Prof_Loss">#REF!</definedName>
    <definedName name="profit_loss" localSheetId="1">#REF!</definedName>
    <definedName name="profit_loss">#REF!</definedName>
    <definedName name="SA" localSheetId="1">#REF!</definedName>
    <definedName name="SA">#REF!</definedName>
    <definedName name="SAA" localSheetId="1">#REF!</definedName>
    <definedName name="SAA">#REF!</definedName>
    <definedName name="Sabarmati">#REF!</definedName>
    <definedName name="SAL" localSheetId="1">#REF!</definedName>
    <definedName name="SAL">#REF!</definedName>
    <definedName name="SALA" localSheetId="1">#REF!</definedName>
    <definedName name="SALA">#REF!</definedName>
    <definedName name="salary" localSheetId="1">#REF!</definedName>
    <definedName name="salary">#REF!</definedName>
    <definedName name="SAT" localSheetId="1">#REF!</definedName>
    <definedName name="SAT">#REF!</definedName>
    <definedName name="Sched_13">#REF!</definedName>
    <definedName name="schedule1" localSheetId="1">#REF!</definedName>
    <definedName name="schedule1">#REF!</definedName>
    <definedName name="Schedule1_6">#REF!</definedName>
    <definedName name="Schedule1_8">#REF!</definedName>
    <definedName name="Schedule1to7">#REF!</definedName>
    <definedName name="schedule4" localSheetId="1">#REF!</definedName>
    <definedName name="schedule4">#REF!</definedName>
    <definedName name="schedule6" localSheetId="1">#REF!</definedName>
    <definedName name="schedule6">#REF!</definedName>
    <definedName name="schedule8to12">#REF!</definedName>
    <definedName name="schedule9" localSheetId="1">#REF!</definedName>
    <definedName name="schedule9">#REF!</definedName>
    <definedName name="Schedule9_13">#REF!</definedName>
    <definedName name="SD" localSheetId="1">#REF!</definedName>
    <definedName name="SD">#REF!</definedName>
    <definedName name="SDA" localSheetId="1">#REF!</definedName>
    <definedName name="SDA">#REF!</definedName>
    <definedName name="SDT" localSheetId="1">#REF!</definedName>
    <definedName name="SDT">#REF!</definedName>
    <definedName name="SEP">'[9]SEP '!$A$8:$P$345</definedName>
    <definedName name="Service_Exp">#REF!</definedName>
    <definedName name="Serviceexpense">#REF!</definedName>
    <definedName name="Serviceexplain">#REF!</definedName>
    <definedName name="SIX" localSheetId="1">#REF!</definedName>
    <definedName name="SIX">#REF!</definedName>
    <definedName name="SIXA" localSheetId="1">#REF!</definedName>
    <definedName name="SIXA">#REF!</definedName>
    <definedName name="SIXT" localSheetId="1">#REF!</definedName>
    <definedName name="SIXT">#REF!</definedName>
    <definedName name="SP" localSheetId="1">#REF!</definedName>
    <definedName name="SP">#REF!</definedName>
    <definedName name="SPA" localSheetId="1">#REF!</definedName>
    <definedName name="SPA">#REF!</definedName>
    <definedName name="SPLALL" localSheetId="1">#REF!</definedName>
    <definedName name="SPLALL">#REF!</definedName>
    <definedName name="SPLALLA" localSheetId="1">#REF!</definedName>
    <definedName name="SPLALLA">#REF!</definedName>
    <definedName name="SPLALLT" localSheetId="1">#REF!</definedName>
    <definedName name="SPLALLT">#REF!</definedName>
    <definedName name="SPT" localSheetId="1">#REF!</definedName>
    <definedName name="SPT">#REF!</definedName>
    <definedName name="ss" localSheetId="1">#REF!</definedName>
    <definedName name="ss">#REF!</definedName>
    <definedName name="STEP1" localSheetId="1">#REF!</definedName>
    <definedName name="STEP1">#REF!</definedName>
    <definedName name="STEP2" localSheetId="1">#REF!</definedName>
    <definedName name="STEP2">#REF!</definedName>
    <definedName name="STEP3" localSheetId="1">#REF!</definedName>
    <definedName name="STEP3">#REF!</definedName>
    <definedName name="STEP4" localSheetId="1">#REF!</definedName>
    <definedName name="STEP4">#REF!</definedName>
    <definedName name="STEP5" localSheetId="1">#REF!</definedName>
    <definedName name="STEP5">#REF!</definedName>
    <definedName name="STEP6" localSheetId="1">#REF!</definedName>
    <definedName name="STEP6">#REF!</definedName>
    <definedName name="summary" localSheetId="1">#REF!</definedName>
    <definedName name="summary">#REF!</definedName>
    <definedName name="Supan" localSheetId="1">#REF!</definedName>
    <definedName name="Supan">#REF!</definedName>
    <definedName name="T" localSheetId="1">#REF!</definedName>
    <definedName name="T">#REF!</definedName>
    <definedName name="table_1" localSheetId="1">#REF!</definedName>
    <definedName name="table_1">#REF!</definedName>
    <definedName name="tax_comp" localSheetId="1">#REF!</definedName>
    <definedName name="tax_comp">#REF!</definedName>
    <definedName name="Tech98" localSheetId="1">#REF!</definedName>
    <definedName name="Tech98">#REF!</definedName>
    <definedName name="TKT_NO" localSheetId="1">#REF!</definedName>
    <definedName name="TKT_NO">#REF!</definedName>
    <definedName name="TKT_NOA" localSheetId="1">#REF!</definedName>
    <definedName name="TKT_NOA">#REF!</definedName>
    <definedName name="TKTCODE" localSheetId="1">#REF!</definedName>
    <definedName name="TKTCODE">#REF!</definedName>
    <definedName name="toll" localSheetId="1">#REF!</definedName>
    <definedName name="toll">#REF!</definedName>
    <definedName name="traded" localSheetId="1">#REF!</definedName>
    <definedName name="traded">#REF!</definedName>
    <definedName name="TSA" localSheetId="1">#REF!</definedName>
    <definedName name="TSA">#REF!</definedName>
    <definedName name="turnover_goods" localSheetId="1">#REF!</definedName>
    <definedName name="turnover_goods">#REF!</definedName>
    <definedName name="USD00D" localSheetId="1">#REF!</definedName>
    <definedName name="USD00D">#REF!</definedName>
    <definedName name="USD00S" localSheetId="1">#REF!</definedName>
    <definedName name="USD00S">#REF!</definedName>
    <definedName name="USD97S" localSheetId="1">#REF!</definedName>
    <definedName name="USD97S">#REF!</definedName>
    <definedName name="USD98D" localSheetId="1">#REF!</definedName>
    <definedName name="USD98D">#REF!</definedName>
    <definedName name="USD98S" localSheetId="1">#REF!</definedName>
    <definedName name="USD98S">#REF!</definedName>
    <definedName name="USD99D" localSheetId="1">#REF!</definedName>
    <definedName name="USD99D">#REF!</definedName>
    <definedName name="USD99S" localSheetId="1">#REF!</definedName>
    <definedName name="USD99S">#REF!</definedName>
    <definedName name="varun" localSheetId="1">#REF!</definedName>
    <definedName name="varun">#REF!</definedName>
    <definedName name="VDA" localSheetId="1">#REF!</definedName>
    <definedName name="VDA">#REF!</definedName>
    <definedName name="VDAA" localSheetId="1">#REF!</definedName>
    <definedName name="VDAA">#REF!</definedName>
    <definedName name="VDAT" localSheetId="1">#REF!</definedName>
    <definedName name="VDAT">#REF!</definedName>
    <definedName name="VENDOR">'[11]ASPERLEDGER'!$A$2:$C$97</definedName>
    <definedName name="VRS" localSheetId="1">#REF!</definedName>
    <definedName name="VRS">#REF!</definedName>
    <definedName name="VTM_1" localSheetId="1" hidden="1">#REF!</definedName>
    <definedName name="VTM_1" hidden="1">#REF!</definedName>
    <definedName name="VTM_10" localSheetId="1" hidden="1">#REF!</definedName>
    <definedName name="VTM_10" hidden="1">#REF!</definedName>
    <definedName name="VTM_11" localSheetId="1" hidden="1">#REF!</definedName>
    <definedName name="VTM_11" hidden="1">#REF!</definedName>
    <definedName name="VTM_12" localSheetId="1" hidden="1">#REF!</definedName>
    <definedName name="VTM_12" hidden="1">#REF!</definedName>
    <definedName name="VTM_13" localSheetId="1" hidden="1">#REF!</definedName>
    <definedName name="VTM_13" hidden="1">#REF!</definedName>
    <definedName name="VTM_14" localSheetId="1" hidden="1">#REF!</definedName>
    <definedName name="VTM_14" hidden="1">#REF!</definedName>
    <definedName name="VTM_15" localSheetId="1" hidden="1">#REF!</definedName>
    <definedName name="VTM_15" hidden="1">#REF!</definedName>
    <definedName name="VTM_16" localSheetId="1" hidden="1">#REF!</definedName>
    <definedName name="VTM_16" hidden="1">#REF!</definedName>
    <definedName name="VTM_17" localSheetId="1" hidden="1">#REF!,#REF!</definedName>
    <definedName name="VTM_17" hidden="1">#REF!,#REF!</definedName>
    <definedName name="VTM_18" localSheetId="1" hidden="1">'[12]3 month'!$D$19:$E$19,'[12]3 month'!$F$10</definedName>
    <definedName name="VTM_18" hidden="1">'[12]3 month'!$D$19:$E$19,'[12]3 month'!$F$10</definedName>
    <definedName name="VTM_2" localSheetId="1" hidden="1">#REF!</definedName>
    <definedName name="VTM_2" hidden="1">#REF!</definedName>
    <definedName name="VTM_3" localSheetId="1" hidden="1">#REF!</definedName>
    <definedName name="VTM_3" hidden="1">#REF!</definedName>
    <definedName name="VTM_34" localSheetId="1" hidden="1">'[13]Rent Logic test'!$G$19,'[13]Rent Logic test'!$G$25,'[13]Rent Logic test'!$G$30,'[13]Rent Logic test'!$G$36,'[13]Rent Logic test'!$G$41,'[13]Rent Logic test'!$G$47,'[13]Rent Logic test'!$G$53,'[13]Rent Logic test'!$G$59</definedName>
    <definedName name="VTM_34" hidden="1">'[13]Rent Logic test'!$G$19,'[13]Rent Logic test'!$G$25,'[13]Rent Logic test'!$G$30,'[13]Rent Logic test'!$G$36,'[13]Rent Logic test'!$G$41,'[13]Rent Logic test'!$G$47,'[13]Rent Logic test'!$G$53,'[13]Rent Logic test'!$G$59</definedName>
    <definedName name="VTM_4" localSheetId="1" hidden="1">#REF!</definedName>
    <definedName name="VTM_4" hidden="1">#REF!</definedName>
    <definedName name="VTM_40" localSheetId="1" hidden="1">'[13]Amenities Logic Test'!$G$21,'[13]Amenities Logic Test'!$G$27,'[13]Amenities Logic Test'!$G$32,'[13]Amenities Logic Test'!$G$37,'[13]Amenities Logic Test'!$G$43,'[13]Amenities Logic Test'!$G$48</definedName>
    <definedName name="VTM_40" hidden="1">'[13]Amenities Logic Test'!$G$21,'[13]Amenities Logic Test'!$G$27,'[13]Amenities Logic Test'!$G$32,'[13]Amenities Logic Test'!$G$37,'[13]Amenities Logic Test'!$G$43,'[13]Amenities Logic Test'!$G$48</definedName>
    <definedName name="VTM_5" localSheetId="1" hidden="1">'[12]3 month'!#REF!</definedName>
    <definedName name="VTM_5" hidden="1">'[12]3 month'!#REF!</definedName>
    <definedName name="VTM_6" localSheetId="1" hidden="1">'[12]3 month'!#REF!</definedName>
    <definedName name="VTM_6" hidden="1">'[12]3 month'!#REF!</definedName>
    <definedName name="W.ActMonth" localSheetId="1">#REF!</definedName>
    <definedName name="W.ActMonth">#REF!</definedName>
    <definedName name="W.ActUnitNo" localSheetId="1">'[14]Input'!$B$8</definedName>
    <definedName name="W.ActUnitNo">'[14]Input'!$B$8</definedName>
    <definedName name="W.ActWSheet" localSheetId="1">#REF!</definedName>
    <definedName name="W.ActWSheet">#REF!</definedName>
    <definedName name="W.ActYear" localSheetId="1">#REF!</definedName>
    <definedName name="W.ActYear">#REF!</definedName>
    <definedName name="W.CatAct" localSheetId="1">#REF!</definedName>
    <definedName name="W.CatAct">#REF!</definedName>
    <definedName name="W.Category" localSheetId="1">#REF!</definedName>
    <definedName name="W.Category">#REF!</definedName>
    <definedName name="W.CatFirst" localSheetId="1">#REF!</definedName>
    <definedName name="W.CatFirst">#REF!</definedName>
    <definedName name="W.CatList" localSheetId="1">#REF!</definedName>
    <definedName name="W.CatList">#REF!</definedName>
    <definedName name="W.CatZero" localSheetId="1">#REF!</definedName>
    <definedName name="W.CatZero">#REF!</definedName>
    <definedName name="W.FileListAll" localSheetId="1">#REF!</definedName>
    <definedName name="W.FileListAll">#REF!</definedName>
    <definedName name="W.FileListOption" localSheetId="1">#REF!</definedName>
    <definedName name="W.FileListOption">#REF!</definedName>
    <definedName name="W.FileListSelected" localSheetId="1">#REF!</definedName>
    <definedName name="W.FileListSelected">#REF!</definedName>
    <definedName name="W.FileListToPrint" localSheetId="1">#REF!</definedName>
    <definedName name="W.FileListToPrint">#REF!</definedName>
    <definedName name="WA" localSheetId="1">#REF!</definedName>
    <definedName name="WA">#REF!</definedName>
    <definedName name="WAA" localSheetId="1">#REF!</definedName>
    <definedName name="WAA">#REF!</definedName>
    <definedName name="WAT" localSheetId="1">#REF!</definedName>
    <definedName name="WAT">#REF!</definedName>
    <definedName name="WC" localSheetId="1">#REF!</definedName>
    <definedName name="WC">#REF!</definedName>
    <definedName name="workingss" localSheetId="1">#REF!</definedName>
    <definedName name="workingss">#REF!</definedName>
    <definedName name="wrn.BSPL." localSheetId="1" hidden="1">{"BS",#N/A,FALSE,"Accounts2002 New";"PL",#N/A,FALSE,"Accounts2002 New"}</definedName>
    <definedName name="wrn.BSPL." hidden="1">{"BS",#N/A,FALSE,"Accounts2002 New";"PL",#N/A,FALSE,"Accounts2002 New"}</definedName>
    <definedName name="wrn.Schedules." localSheetId="1" hidden="1">{"S 1 2",#N/A,FALSE,"Accounts2002 New";"S 3 4",#N/A,FALSE,"Accounts2002 New";"S 6 7 8",#N/A,FALSE,"Accounts2002 New";"S 9 10 11 12 13",#N/A,FALSE,"Accounts2002 New";"S 14 15 16 17",#N/A,FALSE,"Accounts2002 New";"S 18 19",#N/A,FALSE,"Accounts2002 New"}</definedName>
    <definedName name="wrn.Schedules." hidden="1">{"S 1 2",#N/A,FALSE,"Accounts2002 New";"S 3 4",#N/A,FALSE,"Accounts2002 New";"S 6 7 8",#N/A,FALSE,"Accounts2002 New";"S 9 10 11 12 13",#N/A,FALSE,"Accounts2002 New";"S 14 15 16 17",#N/A,FALSE,"Accounts2002 New";"S 18 19",#N/A,FALSE,"Accounts2002 New"}</definedName>
    <definedName name="yyy" localSheetId="1">#REF!</definedName>
    <definedName name="yyy">#REF!</definedName>
    <definedName name="Z" localSheetId="1">#REF!</definedName>
    <definedName name="Z">#REF!</definedName>
  </definedNames>
  <calcPr fullCalcOnLoad="1"/>
</workbook>
</file>

<file path=xl/sharedStrings.xml><?xml version="1.0" encoding="utf-8"?>
<sst xmlns="http://schemas.openxmlformats.org/spreadsheetml/2006/main" count="241" uniqueCount="165">
  <si>
    <t>MUKTA ARTS LIMITED</t>
  </si>
  <si>
    <t>Statement of assets and liabilities</t>
  </si>
  <si>
    <t>(Rs in lacs)</t>
  </si>
  <si>
    <t>Sr. No.</t>
  </si>
  <si>
    <t>Particulars</t>
  </si>
  <si>
    <t>Standalone</t>
  </si>
  <si>
    <t>Consolidated</t>
  </si>
  <si>
    <t>As at</t>
  </si>
  <si>
    <t>31 March 2015</t>
  </si>
  <si>
    <t>31 March 2014</t>
  </si>
  <si>
    <t>31 March 2013</t>
  </si>
  <si>
    <t xml:space="preserve"> (Audited)</t>
  </si>
  <si>
    <t>A</t>
  </si>
  <si>
    <t>EQUITY AND LIABILITIES</t>
  </si>
  <si>
    <t>Shareholders' funds</t>
  </si>
  <si>
    <t>(a)</t>
  </si>
  <si>
    <t>Share capital</t>
  </si>
  <si>
    <t>(b)</t>
  </si>
  <si>
    <t>Reserves and surplus</t>
  </si>
  <si>
    <t>(c)</t>
  </si>
  <si>
    <t>Money received against share warrents</t>
  </si>
  <si>
    <t>(d)</t>
  </si>
  <si>
    <t>Minority interest</t>
  </si>
  <si>
    <t>Sub-total shareholders' fund</t>
  </si>
  <si>
    <t>Non-current liabilities</t>
  </si>
  <si>
    <t>Long - term borrowings</t>
  </si>
  <si>
    <t>Deferred tax liabilities (net)</t>
  </si>
  <si>
    <t>Other long-term liabilities</t>
  </si>
  <si>
    <t>Long-term provisions</t>
  </si>
  <si>
    <t>Sub-total - non-current liabilities</t>
  </si>
  <si>
    <t>Current liabilities</t>
  </si>
  <si>
    <t>Short term borrowings</t>
  </si>
  <si>
    <t>Trade payables</t>
  </si>
  <si>
    <t>Other current liabilities</t>
  </si>
  <si>
    <t>Short-term provisions</t>
  </si>
  <si>
    <t>Sub-total - current liabilities</t>
  </si>
  <si>
    <t>TOTAL EQUITY AND LIABILITIES</t>
  </si>
  <si>
    <t>B</t>
  </si>
  <si>
    <t>ASSETS</t>
  </si>
  <si>
    <t>Non - current assets</t>
  </si>
  <si>
    <t>Fixed assets</t>
  </si>
  <si>
    <t>Non - current investments</t>
  </si>
  <si>
    <t>Long - term loans and advances</t>
  </si>
  <si>
    <t>(e)</t>
  </si>
  <si>
    <t>Other non - current assets</t>
  </si>
  <si>
    <t>Sub-total - non-current assets</t>
  </si>
  <si>
    <t>Current assets</t>
  </si>
  <si>
    <t>Current investments</t>
  </si>
  <si>
    <t>Inventories</t>
  </si>
  <si>
    <t>Trade receivables</t>
  </si>
  <si>
    <t xml:space="preserve">Cash and bank balances </t>
  </si>
  <si>
    <t>Short term - loans and advnces</t>
  </si>
  <si>
    <t>(f)</t>
  </si>
  <si>
    <t>Other current assets</t>
  </si>
  <si>
    <t>Sub-total - current assets</t>
  </si>
  <si>
    <t>TOTAL ASSETS</t>
  </si>
  <si>
    <t>Regd. Office: Mukta House, Behind Whistling Woods Institute, Film City Complex, Goregaon (E), Mumbai-400 065</t>
  </si>
  <si>
    <t>Part 1 - Statement of audited financial results for year ended 31 March 2015</t>
  </si>
  <si>
    <t>Segment - wise Revenue, Results and Capital Employed</t>
  </si>
  <si>
    <t>(Rs in lacs, except per share data)</t>
  </si>
  <si>
    <t>S.No</t>
  </si>
  <si>
    <t>3 months ended 31 March 2015</t>
  </si>
  <si>
    <t>3 months ended 31 December 2014</t>
  </si>
  <si>
    <t>Corresponding 3 months ended 31 March 2014</t>
  </si>
  <si>
    <t xml:space="preserve"> Year ended </t>
  </si>
  <si>
    <t xml:space="preserve">Consolidated year ended </t>
  </si>
  <si>
    <t xml:space="preserve"> 31 March 2015</t>
  </si>
  <si>
    <t xml:space="preserve"> 31 March 2014</t>
  </si>
  <si>
    <t>(Unaudited)</t>
  </si>
  <si>
    <t>(Audited)</t>
  </si>
  <si>
    <t>Income from operations</t>
  </si>
  <si>
    <t>(a) Net sales / Income from operations</t>
  </si>
  <si>
    <t>SEGMENT REVENUE</t>
  </si>
  <si>
    <t>(b) Other operating income</t>
  </si>
  <si>
    <t xml:space="preserve">Software division </t>
  </si>
  <si>
    <t>Total income from operations (net)</t>
  </si>
  <si>
    <t>Equipment division (including other income)</t>
  </si>
  <si>
    <t>Expenses</t>
  </si>
  <si>
    <t>Theatrical exhibition division</t>
  </si>
  <si>
    <t xml:space="preserve"> a) (Increase)/ decrease in stock in trade</t>
  </si>
  <si>
    <t>Education</t>
  </si>
  <si>
    <t xml:space="preserve"> b) Purchase of food and beverage</t>
  </si>
  <si>
    <t>Others</t>
  </si>
  <si>
    <t xml:space="preserve"> c) Distributor and producer's share</t>
  </si>
  <si>
    <t>Total</t>
  </si>
  <si>
    <t xml:space="preserve"> d) Other direct operation expenses</t>
  </si>
  <si>
    <t>Less: Inter segment revenue</t>
  </si>
  <si>
    <t xml:space="preserve"> e) Employee benefits expense</t>
  </si>
  <si>
    <t>Net sales/ Income from operation</t>
  </si>
  <si>
    <t xml:space="preserve"> f) Amortisation of intangible assets (including films rights) </t>
  </si>
  <si>
    <t xml:space="preserve"> g) Depreciation of tangible assets</t>
  </si>
  <si>
    <t xml:space="preserve"> h) Other expenses</t>
  </si>
  <si>
    <t>Total expenditure</t>
  </si>
  <si>
    <t>SEGMENT RESULTS</t>
  </si>
  <si>
    <t>Profit/ (loss) from operations before other income, finance costs</t>
  </si>
  <si>
    <t xml:space="preserve">Profit/ (loss) before tax and finance costs </t>
  </si>
  <si>
    <t xml:space="preserve"> and exceptional items </t>
  </si>
  <si>
    <t>from each Segment</t>
  </si>
  <si>
    <t>Other Income  (refer Note 5)</t>
  </si>
  <si>
    <t xml:space="preserve">Profit/ (loss) from ordinary activities before finance costs and exceptional items </t>
  </si>
  <si>
    <t>Equipment division</t>
  </si>
  <si>
    <t xml:space="preserve">Finance costs </t>
  </si>
  <si>
    <t>Profit/ (loss) after finance costs but before exceptional items</t>
  </si>
  <si>
    <t xml:space="preserve">Exceptional item </t>
  </si>
  <si>
    <t xml:space="preserve">Profit/ (loss) from ordinary activities before tax </t>
  </si>
  <si>
    <t xml:space="preserve">Profit/ (loss) from continuing operation before tax </t>
  </si>
  <si>
    <t>Less:   Finance costs</t>
  </si>
  <si>
    <t xml:space="preserve">Tax expenses (including MAT credit entitlement) </t>
  </si>
  <si>
    <t xml:space="preserve">            Other un-allocable expenditure</t>
  </si>
  <si>
    <t xml:space="preserve">Profit/ (loss) from continuing operation after tax </t>
  </si>
  <si>
    <t xml:space="preserve">            Net of unallocable income</t>
  </si>
  <si>
    <t>Total profit before tax</t>
  </si>
  <si>
    <t>Profit/ (loss) from discontinuing operation before tax (refer Note 4)</t>
  </si>
  <si>
    <t xml:space="preserve">Profit/ (loss) from discontinuing operation after tax </t>
  </si>
  <si>
    <t>CAPITAL EMPLOYED</t>
  </si>
  <si>
    <t xml:space="preserve">Net profit/ (loss) from ordinary activities after tax </t>
  </si>
  <si>
    <t>(Segment assets - Segment liabilities)</t>
  </si>
  <si>
    <t>Extraordinary items (net of tax expenses)</t>
  </si>
  <si>
    <t xml:space="preserve">Net profit/ (loss) for the period </t>
  </si>
  <si>
    <t>Minority Interest for current year (charge)/credit</t>
  </si>
  <si>
    <t xml:space="preserve">Net profit/(loss) after tax and minority interest for the period </t>
  </si>
  <si>
    <t>Paid-up equity share capital (face value of Rs. 5/- each)</t>
  </si>
  <si>
    <t xml:space="preserve">  Others</t>
  </si>
  <si>
    <t xml:space="preserve">Reserves excluding revaluation reserves </t>
  </si>
  <si>
    <t xml:space="preserve">  Unallocable</t>
  </si>
  <si>
    <t>Basic and diluted earning per share (EPS) (not annualised) from continuing operation</t>
  </si>
  <si>
    <t>Basic and diluted earning per share (EPS) (not annualised) from discontinuing operation</t>
  </si>
  <si>
    <t>Part II</t>
  </si>
  <si>
    <t>Particulars of shareholdings</t>
  </si>
  <si>
    <t>Public shareholding</t>
  </si>
  <si>
    <t>a) Number of shares</t>
  </si>
  <si>
    <t>b) Percentage of shareholding</t>
  </si>
  <si>
    <t>Promoter and promoter group shareholding</t>
  </si>
  <si>
    <t>a) Pledge / encumbered</t>
  </si>
  <si>
    <t>i) Number of shares</t>
  </si>
  <si>
    <t xml:space="preserve">ii) % of shares (as a % of the total shareholding of </t>
  </si>
  <si>
    <t xml:space="preserve">      promoter and promoter group)</t>
  </si>
  <si>
    <t>iii) % of shares (as a % of the total share capital of</t>
  </si>
  <si>
    <t xml:space="preserve">     the Company)</t>
  </si>
  <si>
    <t>b) Non encumbered</t>
  </si>
  <si>
    <t>Investor complaints</t>
  </si>
  <si>
    <t xml:space="preserve">              3 Months ended 31 March 2015</t>
  </si>
  <si>
    <t>Pending at the beginning of the quarter</t>
  </si>
  <si>
    <t>Received during the quarter</t>
  </si>
  <si>
    <t>Disposed off during the quarter</t>
  </si>
  <si>
    <t>Remaining unresolved at the end of the quarter</t>
  </si>
  <si>
    <t>NOTES:</t>
  </si>
  <si>
    <t>The above financial results have been reviewed by the audit committee and approved by the Board of Directors at the meeting held on 29thMay 2015.</t>
  </si>
  <si>
    <t>In terms of order dated 9.02.2012 passed by the High Court of Judicature at Bombay (‘High Court’), Maharashtra Film Stage and Cultural Development Corporation (‘MFSCDC’) raised net demand of Rs. 591,966,210 and asked WWIL to vacate the premises. The Company's and WWI’s Review Petitions were heard by High Court and a stay was granted on 30 July 2014. However, the High Court has ordered the Company/WWI to pay arrears of rent for the years 2000-01 to 2013-14 aggregating to Rs 100,038,000 by January 2015 and pay rent of Rs 4,500,000 per annum from the financial year 2014-15. As per the terms of the said order, the Company has paid Rs 104,538,000 by 31 March 2015. The State Government of Maharashtra and MFSCDC challenged the order of the Bombay High Court in the Supreme Court which was dismissed by the court on 22nd September 2014 with recourse to the State Government of Maharashtra to make an application to Bombay high Court. The auditors continue to modify their report on the said matter.</t>
  </si>
  <si>
    <t>Total remuneration paid to the erstwhile managing director (including as film director fees) for earlier financial years from 2005-06 to 2013-2014 aggregating to Rs 125,744,747 exceeds the limits prescribed under Schedule XIII to the Companies Act, 1956. During the year 2011-12, the Company had received approval for part of the excess remuneration paid (approval received for remuneration aggregating to Rs 25,200,000 for the financial years 2005-06, 2006-07 and 2007-08) and made applications to the authorities requesting reconsideration/ approval for the balance excess remuneration. Through its communication dated 18 June 2014 and 25 July 2014, the Ministry of Corporate Affairs has ordered the Company to recover the excess remuneration paid during the financial years 2008-09 to 2010-11 and 2011-12 respectively. The Company has requested the authorities to reconsider their order for financial years 2008-09 to 2010-11 and request for reconsideration of the order for financial year 2011-12 is proposed to be made. Pending final communication from the authorities in this regard, no adjustment has been made in these financial results.  The auditors continue to modify their report on the said matter.</t>
  </si>
  <si>
    <t>During the year ended 31 March 2013, the Board of Directors approved the formation with another venturer, of a company as a subsidiary of Mukta Arts Limited - the said company was incorporated in June 2013, to conduct the business of exhibition and programming being carried out by Mukta Arts Limited. The business was discontinued during the year and is now being carried out by the subsidiary company.  The results of the said business have been disclosed as Discontinuing operations in the standalone results.</t>
  </si>
  <si>
    <t>Other income for the year ended 31 March 2014 includes proceeds from maturity of Keyman policy taken from LIC in an earlier year amounting to Rs 11,900,000.</t>
  </si>
  <si>
    <t>WWIL has disputed the demand from income tax authorities aggregating to Rs 5,474,122 for the financial years ended 31 March 2004 and 31 March 2005, for which no provision has been made. The auditors of WWIL continue to modify their report.</t>
  </si>
  <si>
    <t>During the year the Company has commenced its cinemas at Sangli, Hyderabad and Bhopal and subsequently, in May 2015, at Kundli.</t>
  </si>
  <si>
    <t xml:space="preserve">Pursuant to Schedule II to the Companies Act 2013, during the year management re-evaluated the useful life of fixed assets. Consequently Rs. 5,167,637 have been charged to opening reserves in line with the transitional provisions.  </t>
  </si>
  <si>
    <t>Figures for the previous quarter/ year have been regrouped/ rearranged to conform to current quarter’s/ year’s presentation.</t>
  </si>
  <si>
    <t>For Mukta Arts Limited</t>
  </si>
  <si>
    <t>For and on behalf of the Board of directors</t>
  </si>
  <si>
    <t xml:space="preserve">Date </t>
  </si>
  <si>
    <t>: 29 May 2015</t>
  </si>
  <si>
    <t>Rahul Puri</t>
  </si>
  <si>
    <t>Place</t>
  </si>
  <si>
    <t>: Mumbai</t>
  </si>
  <si>
    <t>Managing Director</t>
  </si>
  <si>
    <t xml:space="preserve">
</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</si>
</sst>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0.0%"/>
    <numFmt numFmtId="167" formatCode="_(* #,##0.000000_);_(* \(#,##0.000000\);_(* &quot;-&quot;??_);_(@_)"/>
    <numFmt numFmtId="168" formatCode="m&quot;?&quot;d&quot;?&quot;\(\a\a\a\)"/>
    <numFmt numFmtId="169" formatCode="_-&quot;F&quot;* #,##0.00_-;\-&quot;F&quot;* #,##0.00_-;_-&quot;F&quot;* &quot;-&quot;??_-;_-@_-"/>
    <numFmt numFmtId="170" formatCode="m&quot;? &quot;d&quot;? &quot;\(\a\a\a\)"/>
    <numFmt numFmtId="171" formatCode="m&quot;?&quot;d&quot;?&quot;\(dd\)"/>
    <numFmt numFmtId="172" formatCode="General_)"/>
    <numFmt numFmtId="173" formatCode="0.000"/>
    <numFmt numFmtId="174" formatCode="_ * #,##0.00_)&quot;£&quot;_ ;_ * \(#,##0.00\)&quot;£&quot;_ ;_ * &quot;-&quot;??_)&quot;£&quot;_ ;_ @_ "/>
    <numFmt numFmtId="175" formatCode="_ * #,##0.00_)_£_ ;_ * \(#,##0.00\)_£_ ;_ * &quot;-&quot;??_)_£_ ;_ @_ "/>
    <numFmt numFmtId="176" formatCode="_ * #,##0.00_ ;_ * \-#,##0.00_ ;_ * &quot;-&quot;??_ ;_ @_ "/>
    <numFmt numFmtId="177" formatCode="&quot;$&quot;#,;\(&quot;$&quot;#,\)"/>
    <numFmt numFmtId="178" formatCode="&quot;INR&quot;#,##0_);\(&quot;INR&quot;#,##0\)"/>
    <numFmt numFmtId="179" formatCode="_(&quot;DM &quot;* #,##0.00_);_(&quot;DM &quot;* \(#,##0.00\);_(&quot;DM &quot;* &quot;-&quot;??_);_(@_)"/>
    <numFmt numFmtId="180" formatCode="_(&quot;£ &quot;* #,##0.00_);_(&quot;£ &quot;* \(#,##0.00\);_(&quot;£ &quot;* &quot;-&quot;??_);_(@_)"/>
    <numFmt numFmtId="181" formatCode="_ &quot;\&quot;* #,##0.00_ ;_ &quot;\&quot;* \-#,##0.00_ ;_ &quot;\&quot;* &quot;-&quot;??_ ;_ @_ "/>
    <numFmt numFmtId="182" formatCode="0.00_)"/>
    <numFmt numFmtId="183" formatCode="_([$€]* #,##0.00_);_([$€]* \(#,##0.00\);_([$€]* &quot;-&quot;??_);_(@_)"/>
    <numFmt numFmtId="184" formatCode="#.00"/>
    <numFmt numFmtId="185" formatCode="#####\ ##\ ##\ ###.00"/>
    <numFmt numFmtId="186" formatCode="##\ ##\ ##\ ##0_);\(##\ ##\ ##\ ##0\)"/>
    <numFmt numFmtId="187" formatCode="###\ ##\ ##\ ###.00_);\(###\ ##\ ##\ ###.00\)"/>
    <numFmt numFmtId="188" formatCode="000"/>
    <numFmt numFmtId="189" formatCode="#,##0\ &quot;F&quot;;[Red]\-#,##0\ &quot;F&quot;"/>
    <numFmt numFmtId="190" formatCode="#,##0.00\ &quot;F&quot;;[Red]\-#,##0.00\ &quot;F&quot;"/>
    <numFmt numFmtId="191" formatCode="dd\-mm\-yy"/>
    <numFmt numFmtId="192" formatCode="_-* #,##0\ _F_-;\-* #,##0\ _F_-;_-* &quot;-&quot;\ _F_-;_-@_-"/>
    <numFmt numFmtId="193" formatCode="mm/dd/yy"/>
    <numFmt numFmtId="194" formatCode="#######0_);\(#######0\)"/>
    <numFmt numFmtId="195" formatCode="#,##0.00\ &quot;F&quot;;\-#,##0.00\ &quot;F&quot;"/>
    <numFmt numFmtId="196" formatCode="#,##0;[Red]\-#,##0;0"/>
    <numFmt numFmtId="197" formatCode="#,##0;\-#,##0;0"/>
    <numFmt numFmtId="198" formatCode="_ &quot;Fr.&quot;\ * #,##0_ ;_ &quot;Fr.&quot;\ * \-#,##0_ ;_ &quot;Fr.&quot;\ * &quot;-&quot;_ ;_ @_ "/>
    <numFmt numFmtId="199" formatCode="_ &quot;Fr.&quot;\ * #,##0.00_ ;_ &quot;Fr.&quot;\ * \-#,##0.00_ ;_ &quot;Fr.&quot;\ * &quot;-&quot;??_ ;_ @_ "/>
    <numFmt numFmtId="200" formatCode="&quot;INR&quot;#,###,###.00"/>
    <numFmt numFmtId="201" formatCode="_(&quot;Rs.&quot;* #,##0_);_(&quot;Rs.&quot;* \(#,##0\);_(&quot;Rs.&quot;* &quot;-&quot;_);_(@_)"/>
    <numFmt numFmtId="202" formatCode="_(&quot;INR&quot;* #,##0.00_);_(&quot;INR&quot;* \(#,##0.00\);_(&quot;INR&quot;* &quot;-&quot;??_);_(@_)"/>
    <numFmt numFmtId="203" formatCode="_(&quot;INR&quot;* #,##0_);_(&quot;INR&quot;* \(#,##0\);_(&quot;INR&quot;* &quot;-&quot;_);_(@_)"/>
  </numFmts>
  <fonts count="107">
    <font>
      <sz val="10"/>
      <name val="Arial"/>
      <family val="0"/>
    </font>
    <font>
      <sz val="11"/>
      <color indexed="8"/>
      <name val="Calibri"/>
      <family val="2"/>
    </font>
    <font>
      <b/>
      <sz val="14"/>
      <name val="Book Antiqua"/>
      <family val="1"/>
    </font>
    <font>
      <sz val="10"/>
      <name val="Book Antiqua"/>
      <family val="1"/>
    </font>
    <font>
      <b/>
      <sz val="10"/>
      <name val="Book Antiqua"/>
      <family val="1"/>
    </font>
    <font>
      <sz val="9"/>
      <color indexed="8"/>
      <name val="Times New Roman"/>
      <family val="2"/>
    </font>
    <font>
      <b/>
      <sz val="11"/>
      <name val="Times New Roman"/>
      <family val="1"/>
    </font>
    <font>
      <sz val="11"/>
      <name val="Times New Roman"/>
      <family val="1"/>
    </font>
    <font>
      <b/>
      <sz val="11"/>
      <name val="Book Antiqua"/>
      <family val="1"/>
    </font>
    <font>
      <b/>
      <sz val="12"/>
      <name val="Book Antiqua"/>
      <family val="1"/>
    </font>
    <font>
      <b/>
      <sz val="10"/>
      <name val="Arial"/>
      <family val="2"/>
    </font>
    <font>
      <sz val="11"/>
      <name val="Book Antiqua"/>
      <family val="1"/>
    </font>
    <font>
      <sz val="9"/>
      <name val="Times"/>
      <family val="1"/>
    </font>
    <font>
      <b/>
      <u val="single"/>
      <sz val="10"/>
      <name val="Book Antiqua"/>
      <family val="1"/>
    </font>
    <font>
      <u val="single"/>
      <sz val="10"/>
      <name val="Book Antiqua"/>
      <family val="1"/>
    </font>
    <font>
      <sz val="10"/>
      <name val="Helv"/>
      <family val="2"/>
    </font>
    <font>
      <sz val="10"/>
      <color indexed="9"/>
      <name val="Arial"/>
      <family val="2"/>
    </font>
    <font>
      <i/>
      <sz val="10"/>
      <color indexed="13"/>
      <name val="Arial"/>
      <family val="2"/>
    </font>
    <font>
      <sz val="10"/>
      <color indexed="13"/>
      <name val="Arial"/>
      <family val="2"/>
    </font>
    <font>
      <b/>
      <i/>
      <sz val="9"/>
      <name val="Arial"/>
      <family val="2"/>
    </font>
    <font>
      <b/>
      <sz val="9"/>
      <name val="Arial"/>
      <family val="2"/>
    </font>
    <font>
      <sz val="8"/>
      <name val="Arial"/>
      <family val="2"/>
    </font>
    <font>
      <i/>
      <sz val="10"/>
      <name val="Arial"/>
      <family val="2"/>
    </font>
    <font>
      <sz val="11"/>
      <color indexed="9"/>
      <name val="Calibri"/>
      <family val="2"/>
    </font>
    <font>
      <sz val="14"/>
      <name val="AngsanaUPC"/>
      <family val="1"/>
    </font>
    <font>
      <sz val="11"/>
      <color indexed="20"/>
      <name val="Calibri"/>
      <family val="2"/>
    </font>
    <font>
      <sz val="8"/>
      <color indexed="18"/>
      <name val="Arial"/>
      <family val="2"/>
    </font>
    <font>
      <sz val="12"/>
      <name val="Tms Rmn"/>
      <family val="0"/>
    </font>
    <font>
      <sz val="12"/>
      <name val="¹ÙÅÁÃ¼"/>
      <family val="0"/>
    </font>
    <font>
      <sz val="14"/>
      <name val="Cordia New"/>
      <family val="2"/>
    </font>
    <font>
      <sz val="9"/>
      <name val="Times New Roman"/>
      <family val="1"/>
    </font>
    <font>
      <b/>
      <sz val="11"/>
      <color indexed="52"/>
      <name val="Calibri"/>
      <family val="2"/>
    </font>
    <font>
      <b/>
      <sz val="11"/>
      <color indexed="9"/>
      <name val="Calibri"/>
      <family val="2"/>
    </font>
    <font>
      <sz val="12"/>
      <name val="Century"/>
      <family val="1"/>
    </font>
    <font>
      <sz val="10"/>
      <color indexed="8"/>
      <name val="Arial"/>
      <family val="2"/>
    </font>
    <font>
      <sz val="10"/>
      <color indexed="8"/>
      <name val="Times New Roman"/>
      <family val="2"/>
    </font>
    <font>
      <sz val="11"/>
      <color indexed="8"/>
      <name val="Cambria"/>
      <family val="2"/>
    </font>
    <font>
      <sz val="11"/>
      <color indexed="8"/>
      <name val="Times New Roman"/>
      <family val="2"/>
    </font>
    <font>
      <sz val="10"/>
      <name val="MS Serif"/>
      <family val="1"/>
    </font>
    <font>
      <b/>
      <i/>
      <sz val="12"/>
      <name val="Times New Roman"/>
      <family val="1"/>
    </font>
    <font>
      <sz val="1"/>
      <color indexed="8"/>
      <name val="Courier"/>
      <family val="3"/>
    </font>
    <font>
      <sz val="10"/>
      <name val="Lucida Bright"/>
      <family val="1"/>
    </font>
    <font>
      <sz val="6"/>
      <name val="Arial"/>
      <family val="2"/>
    </font>
    <font>
      <sz val="10"/>
      <name val="MS Sans Serif"/>
      <family val="2"/>
    </font>
    <font>
      <sz val="10"/>
      <color indexed="16"/>
      <name val="MS Serif"/>
      <family val="1"/>
    </font>
    <font>
      <i/>
      <sz val="11"/>
      <color indexed="23"/>
      <name val="Calibri"/>
      <family val="2"/>
    </font>
    <font>
      <sz val="10"/>
      <name val="Times New Roman"/>
      <family val="1"/>
    </font>
    <font>
      <b/>
      <sz val="12"/>
      <name val="Arial"/>
      <family val="2"/>
    </font>
    <font>
      <sz val="11"/>
      <color indexed="17"/>
      <name val="Calibri"/>
      <family val="2"/>
    </font>
    <font>
      <b/>
      <sz val="12"/>
      <name val="Helv"/>
      <family val="0"/>
    </font>
    <font>
      <b/>
      <sz val="15"/>
      <color indexed="56"/>
      <name val="Calibri"/>
      <family val="2"/>
    </font>
    <font>
      <b/>
      <sz val="13"/>
      <color indexed="56"/>
      <name val="Calibri"/>
      <family val="2"/>
    </font>
    <font>
      <b/>
      <sz val="11"/>
      <color indexed="56"/>
      <name val="Calibri"/>
      <family val="2"/>
    </font>
    <font>
      <b/>
      <sz val="1"/>
      <color indexed="8"/>
      <name val="Courier"/>
      <family val="3"/>
    </font>
    <font>
      <u val="single"/>
      <sz val="10"/>
      <color indexed="12"/>
      <name val="Arial"/>
      <family val="2"/>
    </font>
    <font>
      <u val="single"/>
      <sz val="10"/>
      <color indexed="20"/>
      <name val="Arial"/>
      <family val="2"/>
    </font>
    <font>
      <sz val="11"/>
      <color indexed="62"/>
      <name val="Calibri"/>
      <family val="2"/>
    </font>
    <font>
      <sz val="11"/>
      <name val="Arial"/>
      <family val="2"/>
    </font>
    <font>
      <sz val="11"/>
      <color indexed="52"/>
      <name val="Calibri"/>
      <family val="2"/>
    </font>
    <font>
      <sz val="11"/>
      <color indexed="60"/>
      <name val="Calibri"/>
      <family val="2"/>
    </font>
    <font>
      <sz val="7"/>
      <name val="Small Fonts"/>
      <family val="2"/>
    </font>
    <font>
      <sz val="10"/>
      <name val="Courier"/>
      <family val="3"/>
    </font>
    <font>
      <sz val="10"/>
      <name val="Verdana"/>
      <family val="2"/>
    </font>
    <font>
      <b/>
      <sz val="11"/>
      <color indexed="63"/>
      <name val="Calibri"/>
      <family val="2"/>
    </font>
    <font>
      <b/>
      <i/>
      <sz val="11"/>
      <color indexed="8"/>
      <name val="Times New Roman"/>
      <family val="1"/>
    </font>
    <font>
      <b/>
      <sz val="11"/>
      <color indexed="16"/>
      <name val="Times New Roman"/>
      <family val="1"/>
    </font>
    <font>
      <b/>
      <sz val="22"/>
      <color indexed="8"/>
      <name val="Times New Roman"/>
      <family val="1"/>
    </font>
    <font>
      <sz val="8"/>
      <name val="Helv"/>
      <family val="0"/>
    </font>
    <font>
      <b/>
      <sz val="10"/>
      <color indexed="8"/>
      <name val="Arial"/>
      <family val="2"/>
    </font>
    <font>
      <b/>
      <sz val="10"/>
      <color indexed="39"/>
      <name val="Arial"/>
      <family val="2"/>
    </font>
    <font>
      <b/>
      <sz val="8"/>
      <name val="Arial"/>
      <family val="2"/>
    </font>
    <font>
      <sz val="8"/>
      <color indexed="8"/>
      <name val="Arial"/>
      <family val="2"/>
    </font>
    <font>
      <b/>
      <sz val="12"/>
      <color indexed="8"/>
      <name val="Arial"/>
      <family val="2"/>
    </font>
    <font>
      <sz val="10"/>
      <color indexed="39"/>
      <name val="Arial"/>
      <family val="2"/>
    </font>
    <font>
      <sz val="10"/>
      <color indexed="10"/>
      <name val="Arial"/>
      <family val="2"/>
    </font>
    <font>
      <b/>
      <sz val="8.25"/>
      <name val="Helv"/>
      <family val="0"/>
    </font>
    <font>
      <sz val="12"/>
      <name val="Univers (WN)"/>
      <family val="0"/>
    </font>
    <font>
      <b/>
      <sz val="8"/>
      <color indexed="8"/>
      <name val="Helv"/>
      <family val="0"/>
    </font>
    <font>
      <b/>
      <sz val="16"/>
      <name val="SulzerLogo"/>
      <family val="0"/>
    </font>
    <font>
      <b/>
      <sz val="18"/>
      <color indexed="56"/>
      <name val="Cambria"/>
      <family val="2"/>
    </font>
    <font>
      <b/>
      <sz val="11"/>
      <color indexed="8"/>
      <name val="Calibri"/>
      <family val="2"/>
    </font>
    <font>
      <sz val="11"/>
      <color indexed="10"/>
      <name val="Calibri"/>
      <family val="2"/>
    </font>
    <font>
      <sz val="12"/>
      <name val="뼻뮝"/>
      <family val="3"/>
    </font>
    <font>
      <sz val="12"/>
      <name val="바탕체"/>
      <family val="1"/>
    </font>
    <font>
      <sz val="10"/>
      <name val="ＭＳ ゴシック"/>
      <family val="3"/>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sz val="11"/>
      <color theme="1"/>
      <name val="Cambria"/>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Times New Roman"/>
      <family val="2"/>
    </font>
    <font>
      <sz val="9"/>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78">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darkGray">
        <fgColor indexed="15"/>
      </patternFill>
    </fill>
    <fill>
      <patternFill patternType="solid">
        <fgColor indexed="13"/>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top/>
      <bottom style="medium"/>
    </border>
    <border>
      <left/>
      <right/>
      <top style="double"/>
      <bottom style="double"/>
    </border>
    <border>
      <left/>
      <right style="medium"/>
      <top/>
      <bottom/>
    </border>
    <border>
      <left/>
      <right/>
      <top style="medium"/>
      <bottom style="hair"/>
    </border>
    <border>
      <left style="hair"/>
      <right style="medium"/>
      <top style="hair"/>
      <bottom style="hair"/>
    </border>
    <border>
      <left/>
      <right/>
      <top style="medium"/>
      <bottom style="medium"/>
    </border>
    <border>
      <left/>
      <right/>
      <top style="thin"/>
      <bottom style="thin"/>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right/>
      <top/>
      <bottom style="medium"/>
    </border>
    <border>
      <left style="hair"/>
      <right style="hair"/>
      <top style="hair"/>
      <bottom style="hair"/>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top/>
      <bottom/>
    </border>
    <border>
      <left/>
      <right/>
      <top style="medium"/>
      <bottom style="thin"/>
    </border>
    <border>
      <left style="thin">
        <color indexed="48"/>
      </left>
      <right style="thin">
        <color indexed="48"/>
      </right>
      <top style="thin">
        <color indexed="48"/>
      </top>
      <bottom style="thin">
        <color indexed="48"/>
      </bottom>
    </border>
    <border>
      <left/>
      <right/>
      <top/>
      <bottom style="double"/>
    </border>
    <border>
      <left style="medium"/>
      <right/>
      <top style="medium"/>
      <bottom style="thin"/>
    </border>
    <border>
      <left>
        <color indexed="63"/>
      </left>
      <right>
        <color indexed="63"/>
      </right>
      <top style="thin">
        <color theme="4"/>
      </top>
      <bottom style="double">
        <color theme="4"/>
      </bottom>
    </border>
    <border>
      <left/>
      <right/>
      <top style="thin">
        <color indexed="62"/>
      </top>
      <bottom style="double">
        <color indexed="62"/>
      </bottom>
    </border>
    <border>
      <left style="thin"/>
      <right/>
      <top style="thin"/>
      <bottom style="hair"/>
    </border>
    <border>
      <left style="thin">
        <color indexed="23"/>
      </left>
      <right/>
      <top style="thin">
        <color indexed="23"/>
      </top>
      <bottom style="thin">
        <color indexed="23"/>
      </bottom>
    </border>
    <border>
      <left/>
      <right/>
      <top style="medium"/>
      <bottom/>
    </border>
    <border>
      <left/>
      <right style="medium"/>
      <top style="medium"/>
      <bottom/>
    </border>
    <border>
      <left/>
      <right/>
      <top/>
      <bottom style="thin"/>
    </border>
    <border>
      <left/>
      <right style="medium"/>
      <top/>
      <bottom style="thin"/>
    </border>
    <border>
      <left/>
      <right style="thin"/>
      <top style="thin"/>
      <bottom/>
    </border>
    <border>
      <left/>
      <right/>
      <top style="thin"/>
      <bottom/>
    </border>
    <border>
      <left/>
      <right style="medium"/>
      <top style="thin"/>
      <bottom/>
    </border>
    <border>
      <left style="thin"/>
      <right/>
      <top/>
      <bottom/>
    </border>
    <border>
      <left/>
      <right style="thin"/>
      <top/>
      <bottom style="thin"/>
    </border>
    <border>
      <left style="thin"/>
      <right/>
      <top/>
      <bottom style="thin"/>
    </border>
    <border>
      <left style="medium"/>
      <right/>
      <top/>
      <bottom/>
    </border>
    <border>
      <left/>
      <right style="medium"/>
      <top style="thin"/>
      <bottom style="thin"/>
    </border>
    <border>
      <left style="medium"/>
      <right/>
      <top/>
      <bottom style="medium"/>
    </border>
    <border>
      <left/>
      <right/>
      <top style="thin"/>
      <bottom style="medium"/>
    </border>
    <border>
      <left/>
      <right style="medium"/>
      <top style="thin"/>
      <bottom style="medium"/>
    </border>
    <border>
      <left style="medium"/>
      <right/>
      <top style="medium"/>
      <bottom/>
    </border>
    <border>
      <left/>
      <right style="thin"/>
      <top style="medium"/>
      <bottom/>
    </border>
    <border>
      <left style="thin"/>
      <right/>
      <top style="medium"/>
      <bottom/>
    </border>
    <border>
      <left style="medium"/>
      <right/>
      <top/>
      <bottom style="thin"/>
    </border>
    <border>
      <left style="thin"/>
      <right style="thin"/>
      <top/>
      <bottom style="thin"/>
    </border>
    <border>
      <left style="thin"/>
      <right style="medium"/>
      <top style="thin"/>
      <bottom style="thin"/>
    </border>
    <border>
      <left style="medium"/>
      <right/>
      <top style="thin"/>
      <bottom/>
    </border>
    <border>
      <left style="thin"/>
      <right style="thin"/>
      <top/>
      <bottom/>
    </border>
    <border>
      <left/>
      <right style="medium"/>
      <top/>
      <bottom style="medium"/>
    </border>
    <border>
      <left style="thin"/>
      <right/>
      <top style="thin"/>
      <bottom/>
    </border>
    <border>
      <left style="thin"/>
      <right/>
      <top style="thin"/>
      <bottom style="thin"/>
    </border>
    <border>
      <left/>
      <right style="thin"/>
      <top style="thin"/>
      <bottom style="thin"/>
    </border>
    <border>
      <left style="thin"/>
      <right style="thin"/>
      <top style="thin"/>
      <bottom/>
    </border>
  </borders>
  <cellStyleXfs count="54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15" fillId="0" borderId="0">
      <alignment/>
      <protection/>
    </xf>
    <xf numFmtId="0" fontId="0" fillId="0" borderId="0" applyNumberFormat="0" applyFill="0" applyBorder="0" applyAlignment="0" applyProtection="0"/>
    <xf numFmtId="0" fontId="0" fillId="0"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16" fillId="3" borderId="0">
      <alignment/>
      <protection/>
    </xf>
    <xf numFmtId="0" fontId="17" fillId="4" borderId="0">
      <alignment/>
      <protection/>
    </xf>
    <xf numFmtId="0" fontId="18" fillId="5" borderId="0">
      <alignment/>
      <protection/>
    </xf>
    <xf numFmtId="0" fontId="19" fillId="0" borderId="0">
      <alignment/>
      <protection/>
    </xf>
    <xf numFmtId="0" fontId="20" fillId="0" borderId="0">
      <alignment/>
      <protection/>
    </xf>
    <xf numFmtId="0" fontId="21" fillId="0" borderId="0">
      <alignment/>
      <protection/>
    </xf>
    <xf numFmtId="4" fontId="0" fillId="6" borderId="0">
      <alignment/>
      <protection/>
    </xf>
    <xf numFmtId="4" fontId="0" fillId="6" borderId="0">
      <alignment/>
      <protection/>
    </xf>
    <xf numFmtId="4" fontId="0" fillId="6" borderId="0">
      <alignment/>
      <protection/>
    </xf>
    <xf numFmtId="4" fontId="0" fillId="6"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22" fillId="7"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16" fillId="3" borderId="0">
      <alignment/>
      <protection/>
    </xf>
    <xf numFmtId="0" fontId="17" fillId="4" borderId="0">
      <alignment/>
      <protection/>
    </xf>
    <xf numFmtId="0" fontId="18" fillId="5" borderId="0">
      <alignment/>
      <protection/>
    </xf>
    <xf numFmtId="0" fontId="19" fillId="0" borderId="0">
      <alignment/>
      <protection/>
    </xf>
    <xf numFmtId="0" fontId="20" fillId="0" borderId="0">
      <alignment/>
      <protection/>
    </xf>
    <xf numFmtId="0" fontId="21" fillId="0" borderId="0">
      <alignment/>
      <protection/>
    </xf>
    <xf numFmtId="0" fontId="8" fillId="0" borderId="0">
      <alignment horizontal="centerContinuous"/>
      <protection/>
    </xf>
    <xf numFmtId="0" fontId="85" fillId="8" borderId="0" applyNumberFormat="0" applyBorder="0" applyAlignment="0" applyProtection="0"/>
    <xf numFmtId="0" fontId="1" fillId="9" borderId="0" applyNumberFormat="0" applyBorder="0" applyAlignment="0" applyProtection="0"/>
    <xf numFmtId="0" fontId="85" fillId="10" borderId="0" applyNumberFormat="0" applyBorder="0" applyAlignment="0" applyProtection="0"/>
    <xf numFmtId="0" fontId="1" fillId="11" borderId="0" applyNumberFormat="0" applyBorder="0" applyAlignment="0" applyProtection="0"/>
    <xf numFmtId="0" fontId="85" fillId="12" borderId="0" applyNumberFormat="0" applyBorder="0" applyAlignment="0" applyProtection="0"/>
    <xf numFmtId="0" fontId="1" fillId="13" borderId="0" applyNumberFormat="0" applyBorder="0" applyAlignment="0" applyProtection="0"/>
    <xf numFmtId="0" fontId="85" fillId="14" borderId="0" applyNumberFormat="0" applyBorder="0" applyAlignment="0" applyProtection="0"/>
    <xf numFmtId="0" fontId="1" fillId="15" borderId="0" applyNumberFormat="0" applyBorder="0" applyAlignment="0" applyProtection="0"/>
    <xf numFmtId="0" fontId="85" fillId="16" borderId="0" applyNumberFormat="0" applyBorder="0" applyAlignment="0" applyProtection="0"/>
    <xf numFmtId="0" fontId="1" fillId="17" borderId="0" applyNumberFormat="0" applyBorder="0" applyAlignment="0" applyProtection="0"/>
    <xf numFmtId="0" fontId="85" fillId="18" borderId="0" applyNumberFormat="0" applyBorder="0" applyAlignment="0" applyProtection="0"/>
    <xf numFmtId="0" fontId="1" fillId="19" borderId="0" applyNumberFormat="0" applyBorder="0" applyAlignment="0" applyProtection="0"/>
    <xf numFmtId="0" fontId="85" fillId="20" borderId="0" applyNumberFormat="0" applyBorder="0" applyAlignment="0" applyProtection="0"/>
    <xf numFmtId="0" fontId="1" fillId="21" borderId="0" applyNumberFormat="0" applyBorder="0" applyAlignment="0" applyProtection="0"/>
    <xf numFmtId="0" fontId="85" fillId="22" borderId="0" applyNumberFormat="0" applyBorder="0" applyAlignment="0" applyProtection="0"/>
    <xf numFmtId="0" fontId="1" fillId="23" borderId="0" applyNumberFormat="0" applyBorder="0" applyAlignment="0" applyProtection="0"/>
    <xf numFmtId="0" fontId="85" fillId="24" borderId="0" applyNumberFormat="0" applyBorder="0" applyAlignment="0" applyProtection="0"/>
    <xf numFmtId="0" fontId="1" fillId="25" borderId="0" applyNumberFormat="0" applyBorder="0" applyAlignment="0" applyProtection="0"/>
    <xf numFmtId="0" fontId="85" fillId="26" borderId="0" applyNumberFormat="0" applyBorder="0" applyAlignment="0" applyProtection="0"/>
    <xf numFmtId="0" fontId="1" fillId="15" borderId="0" applyNumberFormat="0" applyBorder="0" applyAlignment="0" applyProtection="0"/>
    <xf numFmtId="0" fontId="85" fillId="27" borderId="0" applyNumberFormat="0" applyBorder="0" applyAlignment="0" applyProtection="0"/>
    <xf numFmtId="0" fontId="1" fillId="21" borderId="0" applyNumberFormat="0" applyBorder="0" applyAlignment="0" applyProtection="0"/>
    <xf numFmtId="0" fontId="85" fillId="28" borderId="0" applyNumberFormat="0" applyBorder="0" applyAlignment="0" applyProtection="0"/>
    <xf numFmtId="0" fontId="1" fillId="29" borderId="0" applyNumberFormat="0" applyBorder="0" applyAlignment="0" applyProtection="0"/>
    <xf numFmtId="0" fontId="86" fillId="30" borderId="0" applyNumberFormat="0" applyBorder="0" applyAlignment="0" applyProtection="0"/>
    <xf numFmtId="0" fontId="23" fillId="31" borderId="0" applyNumberFormat="0" applyBorder="0" applyAlignment="0" applyProtection="0"/>
    <xf numFmtId="0" fontId="86" fillId="32" borderId="0" applyNumberFormat="0" applyBorder="0" applyAlignment="0" applyProtection="0"/>
    <xf numFmtId="0" fontId="23" fillId="23" borderId="0" applyNumberFormat="0" applyBorder="0" applyAlignment="0" applyProtection="0"/>
    <xf numFmtId="0" fontId="86" fillId="33" borderId="0" applyNumberFormat="0" applyBorder="0" applyAlignment="0" applyProtection="0"/>
    <xf numFmtId="0" fontId="23" fillId="25" borderId="0" applyNumberFormat="0" applyBorder="0" applyAlignment="0" applyProtection="0"/>
    <xf numFmtId="0" fontId="86" fillId="34" borderId="0" applyNumberFormat="0" applyBorder="0" applyAlignment="0" applyProtection="0"/>
    <xf numFmtId="0" fontId="23" fillId="35" borderId="0" applyNumberFormat="0" applyBorder="0" applyAlignment="0" applyProtection="0"/>
    <xf numFmtId="0" fontId="86" fillId="36" borderId="0" applyNumberFormat="0" applyBorder="0" applyAlignment="0" applyProtection="0"/>
    <xf numFmtId="0" fontId="23" fillId="37" borderId="0" applyNumberFormat="0" applyBorder="0" applyAlignment="0" applyProtection="0"/>
    <xf numFmtId="0" fontId="86" fillId="38" borderId="0" applyNumberFormat="0" applyBorder="0" applyAlignment="0" applyProtection="0"/>
    <xf numFmtId="0" fontId="23" fillId="39" borderId="0" applyNumberFormat="0" applyBorder="0" applyAlignment="0" applyProtection="0"/>
    <xf numFmtId="9" fontId="24" fillId="0" borderId="0">
      <alignment/>
      <protection/>
    </xf>
    <xf numFmtId="0" fontId="86" fillId="40" borderId="0" applyNumberFormat="0" applyBorder="0" applyAlignment="0" applyProtection="0"/>
    <xf numFmtId="0" fontId="23" fillId="41" borderId="0" applyNumberFormat="0" applyBorder="0" applyAlignment="0" applyProtection="0"/>
    <xf numFmtId="0" fontId="86" fillId="42" borderId="0" applyNumberFormat="0" applyBorder="0" applyAlignment="0" applyProtection="0"/>
    <xf numFmtId="0" fontId="23" fillId="43" borderId="0" applyNumberFormat="0" applyBorder="0" applyAlignment="0" applyProtection="0"/>
    <xf numFmtId="0" fontId="86" fillId="44" borderId="0" applyNumberFormat="0" applyBorder="0" applyAlignment="0" applyProtection="0"/>
    <xf numFmtId="0" fontId="23" fillId="45" borderId="0" applyNumberFormat="0" applyBorder="0" applyAlignment="0" applyProtection="0"/>
    <xf numFmtId="0" fontId="86" fillId="46" borderId="0" applyNumberFormat="0" applyBorder="0" applyAlignment="0" applyProtection="0"/>
    <xf numFmtId="0" fontId="23" fillId="35" borderId="0" applyNumberFormat="0" applyBorder="0" applyAlignment="0" applyProtection="0"/>
    <xf numFmtId="0" fontId="86" fillId="47" borderId="0" applyNumberFormat="0" applyBorder="0" applyAlignment="0" applyProtection="0"/>
    <xf numFmtId="0" fontId="23" fillId="37" borderId="0" applyNumberFormat="0" applyBorder="0" applyAlignment="0" applyProtection="0"/>
    <xf numFmtId="0" fontId="86" fillId="48" borderId="0" applyNumberFormat="0" applyBorder="0" applyAlignment="0" applyProtection="0"/>
    <xf numFmtId="0" fontId="23" fillId="49" borderId="0" applyNumberFormat="0" applyBorder="0" applyAlignment="0" applyProtection="0"/>
    <xf numFmtId="0" fontId="21" fillId="0" borderId="0" applyNumberFormat="0" applyAlignment="0">
      <protection/>
    </xf>
    <xf numFmtId="168"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0" fontId="87" fillId="50" borderId="0" applyNumberFormat="0" applyBorder="0" applyAlignment="0" applyProtection="0"/>
    <xf numFmtId="0" fontId="25" fillId="11" borderId="0" applyNumberFormat="0" applyBorder="0" applyAlignment="0" applyProtection="0"/>
    <xf numFmtId="0" fontId="26" fillId="0" borderId="0">
      <alignment/>
      <protection/>
    </xf>
    <xf numFmtId="0" fontId="27" fillId="0" borderId="0" applyNumberFormat="0" applyFill="0" applyBorder="0" applyAlignment="0" applyProtection="0"/>
    <xf numFmtId="0" fontId="28" fillId="0" borderId="0">
      <alignment/>
      <protection/>
    </xf>
    <xf numFmtId="0" fontId="29" fillId="0" borderId="0" applyFill="0" applyBorder="0" applyAlignment="0">
      <protection/>
    </xf>
    <xf numFmtId="172" fontId="30" fillId="0" borderId="0" applyFill="0" applyBorder="0" applyAlignment="0">
      <protection/>
    </xf>
    <xf numFmtId="173" fontId="30" fillId="0" borderId="0" applyFill="0" applyBorder="0" applyAlignment="0">
      <protection/>
    </xf>
    <xf numFmtId="0" fontId="0" fillId="0" borderId="0" applyFill="0" applyBorder="0" applyAlignment="0">
      <protection/>
    </xf>
    <xf numFmtId="174" fontId="0" fillId="0" borderId="0" applyFill="0" applyBorder="0" applyAlignment="0">
      <protection/>
    </xf>
    <xf numFmtId="0" fontId="0" fillId="0" borderId="0" applyFill="0" applyBorder="0" applyAlignment="0">
      <protection/>
    </xf>
    <xf numFmtId="175" fontId="0" fillId="0" borderId="0" applyFill="0" applyBorder="0" applyAlignment="0">
      <protection/>
    </xf>
    <xf numFmtId="172" fontId="30" fillId="0" borderId="0" applyFill="0" applyBorder="0" applyAlignment="0">
      <protection/>
    </xf>
    <xf numFmtId="0" fontId="88" fillId="51" borderId="1" applyNumberFormat="0" applyAlignment="0" applyProtection="0"/>
    <xf numFmtId="0" fontId="31" fillId="52" borderId="2" applyNumberFormat="0" applyAlignment="0" applyProtection="0"/>
    <xf numFmtId="0" fontId="89" fillId="53" borderId="3" applyNumberFormat="0" applyAlignment="0" applyProtection="0"/>
    <xf numFmtId="0" fontId="32" fillId="54" borderId="4" applyNumberFormat="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1"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164" fontId="5" fillId="0" borderId="0" applyFont="0" applyFill="0" applyBorder="0" applyAlignment="0" applyProtection="0"/>
    <xf numFmtId="43" fontId="0"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0" fillId="0" borderId="0" applyFont="0" applyFill="0" applyBorder="0" applyAlignment="0" applyProtection="0"/>
    <xf numFmtId="176" fontId="34" fillId="0" borderId="0" applyFont="0" applyFill="0" applyBorder="0" applyAlignment="0" applyProtection="0"/>
    <xf numFmtId="164" fontId="3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0" fillId="0" borderId="0" applyFont="0" applyFill="0" applyBorder="0" applyAlignment="0" applyProtection="0"/>
    <xf numFmtId="43" fontId="0" fillId="0" borderId="0" applyFont="0" applyFill="0" applyBorder="0" applyAlignment="0" applyProtection="0"/>
    <xf numFmtId="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164" fontId="2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9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43" fontId="90"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21" fillId="0" borderId="0" applyFont="0" applyFill="0" applyBorder="0" applyAlignment="0" applyProtection="0"/>
    <xf numFmtId="43" fontId="0" fillId="0" borderId="0" applyFont="0" applyFill="0" applyBorder="0" applyAlignment="0" applyProtection="0"/>
    <xf numFmtId="177" fontId="0" fillId="0" borderId="0">
      <alignment/>
      <protection locked="0"/>
    </xf>
    <xf numFmtId="0" fontId="38" fillId="0" borderId="0" applyNumberFormat="0" applyAlignment="0">
      <protection/>
    </xf>
    <xf numFmtId="44" fontId="0" fillId="0" borderId="0" applyFont="0" applyFill="0" applyBorder="0" applyAlignment="0" applyProtection="0"/>
    <xf numFmtId="42" fontId="0" fillId="0" borderId="0" applyFont="0" applyFill="0" applyBorder="0" applyAlignment="0" applyProtection="0"/>
    <xf numFmtId="172" fontId="30" fillId="0" borderId="0" applyFont="0" applyFill="0" applyBorder="0" applyAlignment="0" applyProtection="0"/>
    <xf numFmtId="178"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179" fontId="6" fillId="0" borderId="0" applyFont="0" applyFill="0" applyBorder="0" applyAlignment="0" applyProtection="0"/>
    <xf numFmtId="180" fontId="39" fillId="0" borderId="5" applyFont="0" applyFill="0" applyBorder="0" applyAlignment="0" applyProtection="0"/>
    <xf numFmtId="177" fontId="0" fillId="0" borderId="0">
      <alignment/>
      <protection locked="0"/>
    </xf>
    <xf numFmtId="181" fontId="0" fillId="2" borderId="0" applyFont="0" applyBorder="0">
      <alignment/>
      <protection/>
    </xf>
    <xf numFmtId="182" fontId="0" fillId="0" borderId="0">
      <alignment/>
      <protection/>
    </xf>
    <xf numFmtId="0" fontId="21" fillId="2" borderId="0" applyNumberFormat="0" applyFont="0" applyBorder="0" applyAlignment="0" applyProtection="0"/>
    <xf numFmtId="0" fontId="40" fillId="0" borderId="0">
      <alignment/>
      <protection locked="0"/>
    </xf>
    <xf numFmtId="14" fontId="34" fillId="0" borderId="0" applyFill="0" applyBorder="0" applyAlignment="0">
      <protection/>
    </xf>
    <xf numFmtId="15" fontId="0" fillId="0" borderId="0">
      <alignment/>
      <protection/>
    </xf>
    <xf numFmtId="14" fontId="41" fillId="0" borderId="0" applyFont="0" applyFill="0" applyBorder="0" applyAlignment="0">
      <protection/>
    </xf>
    <xf numFmtId="0" fontId="42" fillId="0" borderId="6" applyNumberFormat="0" applyFill="0" applyBorder="0">
      <alignment/>
      <protection/>
    </xf>
    <xf numFmtId="38" fontId="43" fillId="0" borderId="7">
      <alignment vertical="center"/>
      <protection/>
    </xf>
    <xf numFmtId="0" fontId="0" fillId="0" borderId="0" applyFont="0" applyFill="0" applyBorder="0" applyAlignment="0" applyProtection="0"/>
    <xf numFmtId="0" fontId="0" fillId="0" borderId="0" applyFont="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0" fontId="0" fillId="0" borderId="0" applyFill="0" applyBorder="0" applyAlignment="0">
      <protection/>
    </xf>
    <xf numFmtId="172" fontId="30" fillId="0" borderId="0" applyFill="0" applyBorder="0" applyAlignment="0">
      <protection/>
    </xf>
    <xf numFmtId="0" fontId="0" fillId="0" borderId="0" applyFill="0" applyBorder="0" applyAlignment="0">
      <protection/>
    </xf>
    <xf numFmtId="175" fontId="0" fillId="0" borderId="0" applyFill="0" applyBorder="0" applyAlignment="0">
      <protection/>
    </xf>
    <xf numFmtId="172" fontId="30" fillId="0" borderId="0" applyFill="0" applyBorder="0" applyAlignment="0">
      <protection/>
    </xf>
    <xf numFmtId="0" fontId="44" fillId="0" borderId="0" applyNumberFormat="0" applyAlignment="0">
      <protection/>
    </xf>
    <xf numFmtId="183" fontId="0" fillId="0" borderId="0" applyFont="0" applyFill="0" applyBorder="0" applyAlignment="0" applyProtection="0"/>
    <xf numFmtId="0" fontId="92" fillId="0" borderId="0" applyNumberFormat="0" applyFill="0" applyBorder="0" applyAlignment="0" applyProtection="0"/>
    <xf numFmtId="0" fontId="45" fillId="0" borderId="0" applyNumberFormat="0" applyFill="0" applyBorder="0" applyAlignment="0" applyProtection="0"/>
    <xf numFmtId="0" fontId="40" fillId="0" borderId="0">
      <alignment/>
      <protection locked="0"/>
    </xf>
    <xf numFmtId="0" fontId="40" fillId="0" borderId="0">
      <alignment/>
      <protection locked="0"/>
    </xf>
    <xf numFmtId="0" fontId="40" fillId="0" borderId="0">
      <alignment/>
      <protection locked="0"/>
    </xf>
    <xf numFmtId="0" fontId="40" fillId="0" borderId="0">
      <alignment/>
      <protection locked="0"/>
    </xf>
    <xf numFmtId="0" fontId="40" fillId="0" borderId="0">
      <alignment/>
      <protection locked="0"/>
    </xf>
    <xf numFmtId="0" fontId="40" fillId="0" borderId="0">
      <alignment/>
      <protection locked="0"/>
    </xf>
    <xf numFmtId="0" fontId="40" fillId="0" borderId="0">
      <alignment/>
      <protection locked="0"/>
    </xf>
    <xf numFmtId="0" fontId="0" fillId="0" borderId="0" applyNumberFormat="0" applyFill="0" applyBorder="0">
      <alignment/>
      <protection/>
    </xf>
    <xf numFmtId="184" fontId="40" fillId="0" borderId="0">
      <alignment/>
      <protection locked="0"/>
    </xf>
    <xf numFmtId="0" fontId="46" fillId="0" borderId="8" applyNumberFormat="0" applyFill="0" applyBorder="0" applyAlignment="0" applyProtection="0"/>
    <xf numFmtId="0" fontId="10" fillId="0" borderId="9" applyNumberFormat="0" applyFill="0">
      <alignment/>
      <protection/>
    </xf>
    <xf numFmtId="0" fontId="47" fillId="0" borderId="10" applyNumberFormat="0" applyFill="0" applyBorder="0">
      <alignment horizontal="center"/>
      <protection/>
    </xf>
    <xf numFmtId="0" fontId="93" fillId="55" borderId="0" applyNumberFormat="0" applyBorder="0" applyAlignment="0" applyProtection="0"/>
    <xf numFmtId="0" fontId="48" fillId="13" borderId="0" applyNumberFormat="0" applyBorder="0" applyAlignment="0" applyProtection="0"/>
    <xf numFmtId="38" fontId="21" fillId="2" borderId="0" applyNumberFormat="0" applyBorder="0" applyAlignment="0" applyProtection="0"/>
    <xf numFmtId="0" fontId="49" fillId="0" borderId="0">
      <alignment horizontal="left"/>
      <protection/>
    </xf>
    <xf numFmtId="0" fontId="47" fillId="0" borderId="11" applyNumberFormat="0" applyAlignment="0" applyProtection="0"/>
    <xf numFmtId="0" fontId="47" fillId="0" borderId="12">
      <alignment horizontal="left" vertical="center"/>
      <protection/>
    </xf>
    <xf numFmtId="0" fontId="94" fillId="0" borderId="13" applyNumberFormat="0" applyFill="0" applyAlignment="0" applyProtection="0"/>
    <xf numFmtId="0" fontId="50" fillId="0" borderId="14" applyNumberFormat="0" applyFill="0" applyAlignment="0" applyProtection="0"/>
    <xf numFmtId="0" fontId="95" fillId="0" borderId="15" applyNumberFormat="0" applyFill="0" applyAlignment="0" applyProtection="0"/>
    <xf numFmtId="0" fontId="51" fillId="0" borderId="16" applyNumberFormat="0" applyFill="0" applyAlignment="0" applyProtection="0"/>
    <xf numFmtId="0" fontId="96" fillId="0" borderId="17" applyNumberFormat="0" applyFill="0" applyAlignment="0" applyProtection="0"/>
    <xf numFmtId="0" fontId="52" fillId="0" borderId="18" applyNumberFormat="0" applyFill="0" applyAlignment="0" applyProtection="0"/>
    <xf numFmtId="0" fontId="96" fillId="0" borderId="0" applyNumberFormat="0" applyFill="0" applyBorder="0" applyAlignment="0" applyProtection="0"/>
    <xf numFmtId="0" fontId="52" fillId="0" borderId="0" applyNumberFormat="0" applyFill="0" applyBorder="0" applyAlignment="0" applyProtection="0"/>
    <xf numFmtId="0" fontId="53" fillId="0" borderId="0">
      <alignment/>
      <protection locked="0"/>
    </xf>
    <xf numFmtId="0" fontId="53" fillId="0" borderId="0">
      <alignment/>
      <protection locked="0"/>
    </xf>
    <xf numFmtId="0" fontId="97" fillId="0" borderId="0" applyNumberFormat="0" applyFill="0" applyBorder="0" applyAlignment="0" applyProtection="0"/>
    <xf numFmtId="0" fontId="55" fillId="0" borderId="0" applyNumberFormat="0" applyFill="0" applyBorder="0" applyAlignment="0" applyProtection="0"/>
    <xf numFmtId="185" fontId="0" fillId="0" borderId="0" applyFont="0" applyFill="0" applyBorder="0" applyAlignment="0" applyProtection="0"/>
    <xf numFmtId="0" fontId="98" fillId="56" borderId="1" applyNumberFormat="0" applyAlignment="0" applyProtection="0"/>
    <xf numFmtId="10" fontId="21" fillId="6" borderId="5" applyNumberFormat="0" applyBorder="0" applyAlignment="0" applyProtection="0"/>
    <xf numFmtId="0" fontId="56" fillId="19" borderId="2" applyNumberFormat="0" applyAlignment="0" applyProtection="0"/>
    <xf numFmtId="186" fontId="57" fillId="0" borderId="0">
      <alignment/>
      <protection/>
    </xf>
    <xf numFmtId="187" fontId="0" fillId="0" borderId="0">
      <alignment/>
      <protection/>
    </xf>
    <xf numFmtId="0" fontId="10" fillId="0" borderId="19" applyNumberFormat="0" applyFill="0" applyBorder="0">
      <alignment/>
      <protection/>
    </xf>
    <xf numFmtId="188" fontId="47" fillId="0" borderId="19" applyFill="0" applyBorder="0">
      <alignment/>
      <protection/>
    </xf>
    <xf numFmtId="0" fontId="10" fillId="0" borderId="0" applyNumberFormat="0" applyFill="0" applyBorder="0">
      <alignment horizontal="center"/>
      <protection/>
    </xf>
    <xf numFmtId="0" fontId="10" fillId="0" borderId="0" applyNumberFormat="0" applyFill="0" applyBorder="0">
      <alignment horizontal="right"/>
      <protection/>
    </xf>
    <xf numFmtId="0" fontId="0" fillId="0" borderId="20" applyNumberFormat="0" applyFill="0" applyBorder="0">
      <alignment horizontal="center"/>
      <protection/>
    </xf>
    <xf numFmtId="0" fontId="0" fillId="0" borderId="0" applyFill="0" applyBorder="0" applyAlignment="0">
      <protection/>
    </xf>
    <xf numFmtId="172" fontId="30" fillId="0" borderId="0" applyFill="0" applyBorder="0" applyAlignment="0">
      <protection/>
    </xf>
    <xf numFmtId="0" fontId="0" fillId="0" borderId="0" applyFill="0" applyBorder="0" applyAlignment="0">
      <protection/>
    </xf>
    <xf numFmtId="175" fontId="0" fillId="0" borderId="0" applyFill="0" applyBorder="0" applyAlignment="0">
      <protection/>
    </xf>
    <xf numFmtId="172" fontId="30" fillId="0" borderId="0" applyFill="0" applyBorder="0" applyAlignment="0">
      <protection/>
    </xf>
    <xf numFmtId="0" fontId="99" fillId="0" borderId="21" applyNumberFormat="0" applyFill="0" applyAlignment="0" applyProtection="0"/>
    <xf numFmtId="0" fontId="58" fillId="0" borderId="22" applyNumberFormat="0" applyFill="0" applyAlignment="0" applyProtection="0"/>
    <xf numFmtId="38" fontId="43" fillId="0" borderId="0" applyFont="0" applyFill="0" applyBorder="0" applyAlignment="0" applyProtection="0"/>
    <xf numFmtId="40" fontId="43"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89" fontId="43" fillId="0" borderId="0" applyFont="0" applyFill="0" applyBorder="0" applyAlignment="0" applyProtection="0"/>
    <xf numFmtId="190" fontId="43" fillId="0" borderId="0" applyFont="0" applyFill="0" applyBorder="0" applyAlignment="0" applyProtection="0"/>
    <xf numFmtId="0" fontId="100" fillId="57" borderId="0" applyNumberFormat="0" applyBorder="0" applyAlignment="0" applyProtection="0"/>
    <xf numFmtId="0" fontId="59" fillId="58" borderId="0" applyNumberFormat="0" applyBorder="0" applyAlignment="0" applyProtection="0"/>
    <xf numFmtId="37" fontId="60" fillId="0" borderId="0">
      <alignment/>
      <protection/>
    </xf>
    <xf numFmtId="0" fontId="61" fillId="0" borderId="0">
      <alignment/>
      <protection/>
    </xf>
    <xf numFmtId="191" fontId="0"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9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0" fillId="0" borderId="0">
      <alignment/>
      <protection/>
    </xf>
    <xf numFmtId="0" fontId="1"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9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1"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0" fillId="0" borderId="0">
      <alignment/>
      <protection/>
    </xf>
    <xf numFmtId="0" fontId="0" fillId="0" borderId="0">
      <alignment/>
      <protection/>
    </xf>
    <xf numFmtId="0" fontId="85" fillId="0" borderId="0">
      <alignment/>
      <protection/>
    </xf>
    <xf numFmtId="0" fontId="1"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62"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85" fillId="0" borderId="0">
      <alignment/>
      <protection/>
    </xf>
    <xf numFmtId="0" fontId="85" fillId="0" borderId="0">
      <alignment/>
      <protection/>
    </xf>
    <xf numFmtId="0" fontId="8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102" fillId="0" borderId="0">
      <alignment/>
      <protection/>
    </xf>
    <xf numFmtId="0" fontId="0" fillId="59" borderId="23" applyNumberFormat="0" applyFont="0" applyAlignment="0" applyProtection="0"/>
    <xf numFmtId="0" fontId="0" fillId="60" borderId="24" applyNumberFormat="0" applyAlignment="0" applyProtection="0"/>
    <xf numFmtId="1" fontId="0" fillId="0" borderId="0" applyFont="0">
      <alignment/>
      <protection/>
    </xf>
    <xf numFmtId="0" fontId="103" fillId="51" borderId="25" applyNumberFormat="0" applyAlignment="0" applyProtection="0"/>
    <xf numFmtId="0" fontId="63" fillId="52" borderId="26" applyNumberFormat="0" applyAlignment="0" applyProtection="0"/>
    <xf numFmtId="40" fontId="37" fillId="61" borderId="0">
      <alignment horizontal="right"/>
      <protection/>
    </xf>
    <xf numFmtId="0" fontId="64" fillId="61" borderId="0">
      <alignment horizontal="right"/>
      <protection/>
    </xf>
    <xf numFmtId="0" fontId="65" fillId="61" borderId="27">
      <alignment/>
      <protection/>
    </xf>
    <xf numFmtId="0" fontId="65" fillId="0" borderId="0" applyBorder="0">
      <alignment horizontal="centerContinuous"/>
      <protection/>
    </xf>
    <xf numFmtId="0" fontId="66" fillId="0" borderId="0" applyBorder="0">
      <alignment horizontal="centerContinuous"/>
      <protection/>
    </xf>
    <xf numFmtId="9" fontId="0" fillId="0" borderId="0" applyFont="0" applyFill="0" applyBorder="0" applyAlignment="0" applyProtection="0"/>
    <xf numFmtId="174" fontId="0" fillId="0" borderId="0" applyFont="0" applyFill="0" applyBorder="0" applyAlignment="0" applyProtection="0"/>
    <xf numFmtId="192"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0" fillId="0" borderId="0" applyFont="0" applyFill="0" applyBorder="0" applyAlignment="0" applyProtection="0"/>
    <xf numFmtId="9" fontId="21" fillId="0" borderId="0" applyFont="0" applyFill="0" applyBorder="0" applyAlignment="0" applyProtection="0"/>
    <xf numFmtId="9" fontId="0" fillId="0" borderId="0" applyFont="0" applyFill="0" applyBorder="0" applyAlignment="0" applyProtection="0"/>
    <xf numFmtId="9" fontId="85" fillId="0" borderId="0" applyFont="0" applyFill="0" applyBorder="0" applyAlignment="0" applyProtection="0"/>
    <xf numFmtId="172" fontId="47" fillId="0" borderId="28" applyNumberFormat="0" applyFill="0">
      <alignment horizontal="center"/>
      <protection/>
    </xf>
    <xf numFmtId="0" fontId="0" fillId="0" borderId="0" applyFill="0" applyBorder="0" applyAlignment="0">
      <protection/>
    </xf>
    <xf numFmtId="172" fontId="30" fillId="0" borderId="0" applyFill="0" applyBorder="0" applyAlignment="0">
      <protection/>
    </xf>
    <xf numFmtId="0" fontId="0" fillId="0" borderId="0" applyFill="0" applyBorder="0" applyAlignment="0">
      <protection/>
    </xf>
    <xf numFmtId="175" fontId="0" fillId="0" borderId="0" applyFill="0" applyBorder="0" applyAlignment="0">
      <protection/>
    </xf>
    <xf numFmtId="172" fontId="30" fillId="0" borderId="0" applyFill="0" applyBorder="0" applyAlignment="0">
      <protection/>
    </xf>
    <xf numFmtId="0" fontId="57" fillId="0" borderId="0" applyNumberFormat="0" applyFill="0" applyBorder="0">
      <alignment vertical="center"/>
      <protection/>
    </xf>
    <xf numFmtId="193" fontId="67" fillId="0" borderId="0" applyNumberFormat="0" applyFill="0" applyBorder="0" applyAlignment="0" applyProtection="0"/>
    <xf numFmtId="194" fontId="0" fillId="0" borderId="0">
      <alignment horizontal="right"/>
      <protection/>
    </xf>
    <xf numFmtId="4" fontId="68" fillId="62" borderId="29" applyNumberFormat="0" applyProtection="0">
      <alignment vertical="center"/>
    </xf>
    <xf numFmtId="4" fontId="69" fillId="62" borderId="29" applyNumberFormat="0" applyProtection="0">
      <alignment vertical="center"/>
    </xf>
    <xf numFmtId="4" fontId="68" fillId="62" borderId="29" applyNumberFormat="0" applyProtection="0">
      <alignment horizontal="left" vertical="center" indent="1"/>
    </xf>
    <xf numFmtId="0" fontId="68" fillId="62" borderId="29" applyNumberFormat="0" applyProtection="0">
      <alignment horizontal="left" vertical="top" indent="1"/>
    </xf>
    <xf numFmtId="4" fontId="70" fillId="61" borderId="0" applyNumberFormat="0" applyProtection="0">
      <alignment horizontal="left" vertical="center" wrapText="1"/>
    </xf>
    <xf numFmtId="4" fontId="34" fillId="63" borderId="29" applyNumberFormat="0" applyProtection="0">
      <alignment horizontal="right" vertical="center"/>
    </xf>
    <xf numFmtId="4" fontId="34" fillId="64" borderId="29" applyNumberFormat="0" applyProtection="0">
      <alignment horizontal="right" vertical="center"/>
    </xf>
    <xf numFmtId="4" fontId="34" fillId="65" borderId="29" applyNumberFormat="0" applyProtection="0">
      <alignment horizontal="right" vertical="center"/>
    </xf>
    <xf numFmtId="4" fontId="34" fillId="66" borderId="29" applyNumberFormat="0" applyProtection="0">
      <alignment horizontal="right" vertical="center"/>
    </xf>
    <xf numFmtId="4" fontId="34" fillId="67" borderId="29" applyNumberFormat="0" applyProtection="0">
      <alignment horizontal="right" vertical="center"/>
    </xf>
    <xf numFmtId="4" fontId="34" fillId="68" borderId="29" applyNumberFormat="0" applyProtection="0">
      <alignment horizontal="right" vertical="center"/>
    </xf>
    <xf numFmtId="4" fontId="34" fillId="69" borderId="29" applyNumberFormat="0" applyProtection="0">
      <alignment horizontal="right" vertical="center"/>
    </xf>
    <xf numFmtId="4" fontId="34" fillId="70" borderId="29" applyNumberFormat="0" applyProtection="0">
      <alignment horizontal="right" vertical="center"/>
    </xf>
    <xf numFmtId="4" fontId="34" fillId="71" borderId="29" applyNumberFormat="0" applyProtection="0">
      <alignment horizontal="right" vertical="center"/>
    </xf>
    <xf numFmtId="4" fontId="71" fillId="72" borderId="0" applyNumberFormat="0" applyProtection="0">
      <alignment horizontal="left" vertical="center" indent="1"/>
    </xf>
    <xf numFmtId="4" fontId="21" fillId="61" borderId="0" applyNumberFormat="0" applyProtection="0">
      <alignment horizontal="left" vertical="center" indent="1"/>
    </xf>
    <xf numFmtId="4" fontId="72" fillId="4" borderId="0" applyNumberFormat="0" applyProtection="0">
      <alignment horizontal="left" vertical="center" indent="1"/>
    </xf>
    <xf numFmtId="4" fontId="34" fillId="73" borderId="29" applyNumberFormat="0" applyProtection="0">
      <alignment horizontal="right" vertical="center"/>
    </xf>
    <xf numFmtId="4" fontId="21" fillId="61" borderId="0" applyNumberFormat="0" applyProtection="0">
      <alignment horizontal="left" vertical="center" indent="1"/>
    </xf>
    <xf numFmtId="4" fontId="70" fillId="61" borderId="0" applyNumberFormat="0" applyProtection="0">
      <alignment horizontal="left" vertical="center"/>
    </xf>
    <xf numFmtId="0" fontId="0" fillId="4" borderId="29" applyNumberFormat="0" applyProtection="0">
      <alignment horizontal="left" vertical="center" indent="1"/>
    </xf>
    <xf numFmtId="0" fontId="0" fillId="4" borderId="29" applyNumberFormat="0" applyProtection="0">
      <alignment horizontal="left" vertical="top" indent="1"/>
    </xf>
    <xf numFmtId="0" fontId="0" fillId="73" borderId="29" applyNumberFormat="0" applyProtection="0">
      <alignment horizontal="left" vertical="center" indent="1"/>
    </xf>
    <xf numFmtId="0" fontId="0" fillId="73" borderId="29" applyNumberFormat="0" applyProtection="0">
      <alignment horizontal="left" vertical="top" indent="1"/>
    </xf>
    <xf numFmtId="0" fontId="0" fillId="74" borderId="29" applyNumberFormat="0" applyProtection="0">
      <alignment horizontal="left" vertical="center" indent="1"/>
    </xf>
    <xf numFmtId="0" fontId="0" fillId="74" borderId="29" applyNumberFormat="0" applyProtection="0">
      <alignment horizontal="left" vertical="top" indent="1"/>
    </xf>
    <xf numFmtId="0" fontId="0" fillId="75" borderId="29" applyNumberFormat="0" applyProtection="0">
      <alignment horizontal="left" vertical="center" indent="1"/>
    </xf>
    <xf numFmtId="0" fontId="0" fillId="75" borderId="29" applyNumberFormat="0" applyProtection="0">
      <alignment horizontal="left" vertical="top" indent="1"/>
    </xf>
    <xf numFmtId="4" fontId="34" fillId="6" borderId="29" applyNumberFormat="0" applyProtection="0">
      <alignment vertical="center"/>
    </xf>
    <xf numFmtId="4" fontId="73" fillId="6" borderId="29" applyNumberFormat="0" applyProtection="0">
      <alignment vertical="center"/>
    </xf>
    <xf numFmtId="4" fontId="34" fillId="6" borderId="29" applyNumberFormat="0" applyProtection="0">
      <alignment horizontal="left" vertical="center" indent="1"/>
    </xf>
    <xf numFmtId="0" fontId="34" fillId="6" borderId="29" applyNumberFormat="0" applyProtection="0">
      <alignment horizontal="left" vertical="top" indent="1"/>
    </xf>
    <xf numFmtId="4" fontId="34" fillId="75" borderId="29" applyNumberFormat="0" applyProtection="0">
      <alignment horizontal="right" vertical="center"/>
    </xf>
    <xf numFmtId="4" fontId="0" fillId="2" borderId="29" applyNumberFormat="0" applyProtection="0">
      <alignment horizontal="right" vertical="center"/>
    </xf>
    <xf numFmtId="4" fontId="34" fillId="73" borderId="29" applyNumberFormat="0" applyProtection="0">
      <alignment horizontal="left" vertical="center" indent="1"/>
    </xf>
    <xf numFmtId="0" fontId="34" fillId="73" borderId="29" applyNumberFormat="0" applyProtection="0">
      <alignment horizontal="center" vertical="top" wrapText="1"/>
    </xf>
    <xf numFmtId="4" fontId="10" fillId="61" borderId="0" applyNumberFormat="0" applyProtection="0">
      <alignment horizontal="left" vertical="center"/>
    </xf>
    <xf numFmtId="4" fontId="74" fillId="75" borderId="29" applyNumberFormat="0" applyProtection="0">
      <alignment horizontal="right" vertical="center"/>
    </xf>
    <xf numFmtId="0" fontId="0" fillId="0" borderId="0" applyNumberFormat="0" applyFill="0" applyBorder="0">
      <alignment/>
      <protection/>
    </xf>
    <xf numFmtId="0" fontId="75" fillId="76" borderId="30">
      <alignment/>
      <protection/>
    </xf>
    <xf numFmtId="0" fontId="0" fillId="0" borderId="0">
      <alignment/>
      <protection/>
    </xf>
    <xf numFmtId="0" fontId="76" fillId="0" borderId="0">
      <alignment/>
      <protection/>
    </xf>
    <xf numFmtId="0" fontId="0" fillId="0" borderId="0" applyNumberFormat="0" applyFill="0" applyBorder="0" applyAlignment="0" applyProtection="0"/>
    <xf numFmtId="40" fontId="77" fillId="0" borderId="0" applyBorder="0">
      <alignment horizontal="right"/>
      <protection/>
    </xf>
    <xf numFmtId="172" fontId="78" fillId="0" borderId="31" applyNumberFormat="0" applyFill="0">
      <alignment horizontal="left"/>
      <protection/>
    </xf>
    <xf numFmtId="49" fontId="34" fillId="0" borderId="0" applyFill="0" applyBorder="0" applyAlignment="0">
      <protection/>
    </xf>
    <xf numFmtId="189" fontId="0" fillId="0" borderId="0" applyFill="0" applyBorder="0" applyAlignment="0">
      <protection/>
    </xf>
    <xf numFmtId="195" fontId="0" fillId="0" borderId="0" applyFill="0" applyBorder="0" applyAlignment="0">
      <protection/>
    </xf>
    <xf numFmtId="0" fontId="0" fillId="0" borderId="0">
      <alignment/>
      <protection/>
    </xf>
    <xf numFmtId="40" fontId="6" fillId="0" borderId="0">
      <alignment/>
      <protection/>
    </xf>
    <xf numFmtId="0" fontId="104" fillId="0" borderId="0" applyNumberFormat="0" applyFill="0" applyBorder="0" applyAlignment="0" applyProtection="0"/>
    <xf numFmtId="0" fontId="79" fillId="0" borderId="0" applyNumberFormat="0" applyFill="0" applyBorder="0" applyAlignment="0" applyProtection="0"/>
    <xf numFmtId="0" fontId="105" fillId="0" borderId="32" applyNumberFormat="0" applyFill="0" applyAlignment="0" applyProtection="0"/>
    <xf numFmtId="0" fontId="80" fillId="0" borderId="33" applyNumberFormat="0" applyFill="0" applyAlignment="0" applyProtection="0"/>
    <xf numFmtId="0" fontId="0" fillId="0" borderId="0" applyNumberFormat="0" applyFill="0" applyBorder="0">
      <alignment/>
      <protection/>
    </xf>
    <xf numFmtId="196" fontId="70" fillId="77" borderId="34" applyFont="0" applyFill="0" applyBorder="0" applyAlignment="0" applyProtection="0"/>
    <xf numFmtId="197" fontId="70" fillId="77" borderId="35" applyFont="0" applyFill="0" applyBorder="0" applyAlignment="0" applyProtection="0"/>
    <xf numFmtId="198" fontId="0" fillId="0" borderId="0" applyFont="0" applyFill="0" applyBorder="0" applyAlignment="0" applyProtection="0"/>
    <xf numFmtId="199" fontId="0" fillId="0" borderId="0" applyFont="0" applyFill="0" applyBorder="0" applyAlignment="0" applyProtection="0"/>
    <xf numFmtId="0" fontId="106" fillId="0" borderId="0" applyNumberFormat="0" applyFill="0" applyBorder="0" applyAlignment="0" applyProtection="0"/>
    <xf numFmtId="0" fontId="81" fillId="0" borderId="0" applyNumberFormat="0" applyFill="0" applyBorder="0" applyAlignment="0" applyProtection="0"/>
    <xf numFmtId="200" fontId="0" fillId="0" borderId="0" applyFont="0" applyFill="0" applyBorder="0" applyAlignment="0" applyProtection="0"/>
    <xf numFmtId="201" fontId="0" fillId="0" borderId="0" applyFont="0" applyFill="0" applyBorder="0" applyAlignment="0" applyProtection="0"/>
    <xf numFmtId="0" fontId="82" fillId="0" borderId="0">
      <alignment/>
      <protection/>
    </xf>
    <xf numFmtId="0" fontId="83" fillId="0" borderId="0" applyFont="0" applyFill="0" applyBorder="0" applyAlignment="0" applyProtection="0"/>
    <xf numFmtId="0" fontId="83" fillId="0" borderId="0" applyFont="0" applyFill="0" applyBorder="0" applyAlignment="0" applyProtection="0"/>
    <xf numFmtId="0" fontId="83" fillId="0" borderId="0" applyFont="0" applyFill="0" applyBorder="0" applyAlignment="0" applyProtection="0"/>
    <xf numFmtId="0" fontId="83" fillId="0" borderId="0" applyFont="0" applyFill="0" applyBorder="0" applyAlignment="0" applyProtection="0"/>
    <xf numFmtId="0" fontId="83" fillId="0" borderId="0">
      <alignment/>
      <protection/>
    </xf>
    <xf numFmtId="43" fontId="0" fillId="0" borderId="0" applyFont="0" applyFill="0" applyBorder="0" applyAlignment="0" applyProtection="0"/>
    <xf numFmtId="41" fontId="0" fillId="0" borderId="0" applyFont="0" applyFill="0" applyBorder="0" applyAlignment="0" applyProtection="0"/>
    <xf numFmtId="0" fontId="84" fillId="0" borderId="0">
      <alignment/>
      <protection/>
    </xf>
    <xf numFmtId="202" fontId="0" fillId="0" borderId="0" applyFont="0" applyFill="0" applyBorder="0" applyAlignment="0" applyProtection="0"/>
    <xf numFmtId="203" fontId="0" fillId="0" borderId="0" applyFont="0" applyFill="0" applyBorder="0" applyAlignment="0" applyProtection="0"/>
  </cellStyleXfs>
  <cellXfs count="269">
    <xf numFmtId="0" fontId="0" fillId="0" borderId="0" xfId="0" applyAlignment="1">
      <alignment/>
    </xf>
    <xf numFmtId="0" fontId="2" fillId="0" borderId="36" xfId="347" applyFont="1" applyFill="1" applyBorder="1" applyAlignment="1">
      <alignment horizontal="center"/>
      <protection/>
    </xf>
    <xf numFmtId="0" fontId="2" fillId="0" borderId="37" xfId="347" applyFont="1" applyFill="1" applyBorder="1" applyAlignment="1">
      <alignment horizontal="center"/>
      <protection/>
    </xf>
    <xf numFmtId="0" fontId="2" fillId="0" borderId="0" xfId="347" applyFont="1" applyFill="1" applyBorder="1" applyAlignment="1">
      <alignment/>
      <protection/>
    </xf>
    <xf numFmtId="0" fontId="3" fillId="0" borderId="0" xfId="347" applyFont="1" applyFill="1" applyBorder="1">
      <alignment/>
      <protection/>
    </xf>
    <xf numFmtId="0" fontId="4" fillId="0" borderId="0" xfId="347" applyFont="1" applyFill="1" applyBorder="1" applyAlignment="1">
      <alignment horizontal="center"/>
      <protection/>
    </xf>
    <xf numFmtId="0" fontId="4" fillId="0" borderId="8" xfId="347" applyFont="1" applyFill="1" applyBorder="1" applyAlignment="1">
      <alignment horizontal="center"/>
      <protection/>
    </xf>
    <xf numFmtId="0" fontId="4" fillId="0" borderId="0" xfId="347" applyFont="1" applyFill="1" applyBorder="1" applyAlignment="1">
      <alignment/>
      <protection/>
    </xf>
    <xf numFmtId="0" fontId="3" fillId="0" borderId="38" xfId="347" applyFont="1" applyFill="1" applyBorder="1" applyAlignment="1">
      <alignment horizontal="right"/>
      <protection/>
    </xf>
    <xf numFmtId="0" fontId="3" fillId="0" borderId="39" xfId="347" applyFont="1" applyFill="1" applyBorder="1" applyAlignment="1">
      <alignment horizontal="right"/>
      <protection/>
    </xf>
    <xf numFmtId="0" fontId="3" fillId="0" borderId="0" xfId="347" applyFont="1" applyFill="1" applyBorder="1" applyAlignment="1">
      <alignment/>
      <protection/>
    </xf>
    <xf numFmtId="0" fontId="3" fillId="0" borderId="40" xfId="347" applyFont="1" applyFill="1" applyBorder="1">
      <alignment/>
      <protection/>
    </xf>
    <xf numFmtId="165" fontId="4" fillId="0" borderId="41" xfId="129" applyNumberFormat="1" applyFont="1" applyFill="1" applyBorder="1" applyAlignment="1">
      <alignment horizontal="center"/>
    </xf>
    <xf numFmtId="165" fontId="4" fillId="0" borderId="42" xfId="129" applyNumberFormat="1" applyFont="1" applyFill="1" applyBorder="1" applyAlignment="1">
      <alignment horizontal="center"/>
    </xf>
    <xf numFmtId="165" fontId="3" fillId="0" borderId="0" xfId="129" applyNumberFormat="1" applyFont="1" applyFill="1" applyBorder="1" applyAlignment="1">
      <alignment/>
    </xf>
    <xf numFmtId="0" fontId="3" fillId="0" borderId="27" xfId="347" applyFont="1" applyFill="1" applyBorder="1">
      <alignment/>
      <protection/>
    </xf>
    <xf numFmtId="165" fontId="4" fillId="0" borderId="43" xfId="129" applyNumberFormat="1" applyFont="1" applyFill="1" applyBorder="1" applyAlignment="1">
      <alignment horizontal="center"/>
    </xf>
    <xf numFmtId="165" fontId="3" fillId="0" borderId="0" xfId="129" applyNumberFormat="1" applyFont="1" applyFill="1" applyBorder="1" applyAlignment="1">
      <alignment horizontal="center"/>
    </xf>
    <xf numFmtId="165" fontId="4" fillId="0" borderId="0" xfId="129" applyNumberFormat="1" applyFont="1" applyFill="1" applyBorder="1" applyAlignment="1">
      <alignment/>
    </xf>
    <xf numFmtId="165" fontId="3" fillId="0" borderId="8" xfId="129" applyNumberFormat="1" applyFont="1" applyFill="1" applyBorder="1" applyAlignment="1">
      <alignment horizontal="center"/>
    </xf>
    <xf numFmtId="165" fontId="4" fillId="0" borderId="43" xfId="129" applyNumberFormat="1" applyFont="1" applyFill="1" applyBorder="1" applyAlignment="1" quotePrefix="1">
      <alignment horizontal="center"/>
    </xf>
    <xf numFmtId="165" fontId="3" fillId="0" borderId="0" xfId="129" applyNumberFormat="1" applyFont="1" applyFill="1" applyBorder="1" applyAlignment="1" quotePrefix="1">
      <alignment horizontal="center"/>
    </xf>
    <xf numFmtId="165" fontId="3" fillId="0" borderId="8" xfId="129" applyNumberFormat="1" applyFont="1" applyFill="1" applyBorder="1" applyAlignment="1" quotePrefix="1">
      <alignment horizontal="center"/>
    </xf>
    <xf numFmtId="0" fontId="3" fillId="0" borderId="44" xfId="347" applyFont="1" applyFill="1" applyBorder="1">
      <alignment/>
      <protection/>
    </xf>
    <xf numFmtId="165" fontId="4" fillId="0" borderId="45" xfId="129" applyNumberFormat="1" applyFont="1" applyFill="1" applyBorder="1" applyAlignment="1">
      <alignment horizontal="center" wrapText="1"/>
    </xf>
    <xf numFmtId="0" fontId="3" fillId="0" borderId="38" xfId="347" applyFont="1" applyFill="1" applyBorder="1">
      <alignment/>
      <protection/>
    </xf>
    <xf numFmtId="165" fontId="3" fillId="0" borderId="38" xfId="129" applyNumberFormat="1" applyFont="1" applyFill="1" applyBorder="1" applyAlignment="1">
      <alignment horizontal="center" wrapText="1"/>
    </xf>
    <xf numFmtId="165" fontId="4" fillId="0" borderId="38" xfId="129" applyNumberFormat="1" applyFont="1" applyFill="1" applyBorder="1" applyAlignment="1" quotePrefix="1">
      <alignment horizontal="center" wrapText="1"/>
    </xf>
    <xf numFmtId="165" fontId="3" fillId="0" borderId="39" xfId="129" applyNumberFormat="1" applyFont="1" applyFill="1" applyBorder="1" applyAlignment="1">
      <alignment horizontal="center" wrapText="1"/>
    </xf>
    <xf numFmtId="0" fontId="3" fillId="0" borderId="46" xfId="347" applyFont="1" applyFill="1" applyBorder="1" applyAlignment="1">
      <alignment horizontal="center"/>
      <protection/>
    </xf>
    <xf numFmtId="0" fontId="6" fillId="0" borderId="0" xfId="442" applyFont="1" applyFill="1" applyBorder="1" applyAlignment="1">
      <alignment/>
      <protection/>
    </xf>
    <xf numFmtId="0" fontId="4" fillId="0" borderId="0" xfId="347" applyFont="1" applyFill="1" applyBorder="1">
      <alignment/>
      <protection/>
    </xf>
    <xf numFmtId="165" fontId="4" fillId="0" borderId="0" xfId="129" applyNumberFormat="1" applyFont="1" applyFill="1" applyBorder="1" applyAlignment="1">
      <alignment/>
    </xf>
    <xf numFmtId="165" fontId="3" fillId="0" borderId="8" xfId="129" applyNumberFormat="1" applyFont="1" applyFill="1" applyBorder="1" applyAlignment="1">
      <alignment/>
    </xf>
    <xf numFmtId="43" fontId="3" fillId="0" borderId="0" xfId="129" applyFont="1" applyFill="1" applyBorder="1" applyAlignment="1">
      <alignment/>
    </xf>
    <xf numFmtId="0" fontId="6" fillId="0" borderId="0" xfId="442" applyFont="1" applyFill="1" applyBorder="1">
      <alignment/>
      <protection/>
    </xf>
    <xf numFmtId="0" fontId="7" fillId="0" borderId="0" xfId="442" applyFont="1" applyFill="1" applyBorder="1">
      <alignment/>
      <protection/>
    </xf>
    <xf numFmtId="43" fontId="4" fillId="0" borderId="0" xfId="139" applyFont="1" applyFill="1" applyBorder="1" applyAlignment="1">
      <alignment/>
    </xf>
    <xf numFmtId="43" fontId="4" fillId="0" borderId="0" xfId="129" applyFont="1" applyFill="1" applyBorder="1" applyAlignment="1">
      <alignment/>
    </xf>
    <xf numFmtId="43" fontId="3" fillId="0" borderId="8" xfId="129" applyNumberFormat="1" applyFont="1" applyFill="1" applyBorder="1" applyAlignment="1">
      <alignment/>
    </xf>
    <xf numFmtId="43" fontId="3" fillId="0" borderId="8" xfId="129" applyFont="1" applyFill="1" applyBorder="1" applyAlignment="1">
      <alignment/>
    </xf>
    <xf numFmtId="165" fontId="3" fillId="0" borderId="0" xfId="347" applyNumberFormat="1" applyFont="1" applyFill="1" applyBorder="1">
      <alignment/>
      <protection/>
    </xf>
    <xf numFmtId="0" fontId="4" fillId="0" borderId="46" xfId="347" applyFont="1" applyFill="1" applyBorder="1" applyAlignment="1">
      <alignment horizontal="center"/>
      <protection/>
    </xf>
    <xf numFmtId="0" fontId="7" fillId="0" borderId="0" xfId="442" applyFont="1" applyFill="1" applyBorder="1" applyAlignment="1">
      <alignment horizontal="left"/>
      <protection/>
    </xf>
    <xf numFmtId="0" fontId="6" fillId="0" borderId="0" xfId="442" applyFont="1" applyFill="1" applyBorder="1" applyAlignment="1">
      <alignment horizontal="center"/>
      <protection/>
    </xf>
    <xf numFmtId="43" fontId="4" fillId="0" borderId="12" xfId="129" applyFont="1" applyFill="1" applyBorder="1" applyAlignment="1">
      <alignment/>
    </xf>
    <xf numFmtId="43" fontId="3" fillId="0" borderId="12" xfId="129" applyFont="1" applyFill="1" applyBorder="1" applyAlignment="1">
      <alignment/>
    </xf>
    <xf numFmtId="43" fontId="3" fillId="0" borderId="47" xfId="129" applyFont="1" applyFill="1" applyBorder="1" applyAlignment="1">
      <alignment/>
    </xf>
    <xf numFmtId="0" fontId="6" fillId="0" borderId="0" xfId="442" applyFont="1" applyFill="1" applyBorder="1" applyAlignment="1">
      <alignment horizontal="left"/>
      <protection/>
    </xf>
    <xf numFmtId="0" fontId="6" fillId="0" borderId="0" xfId="347" applyFont="1" applyFill="1" applyBorder="1">
      <alignment/>
      <protection/>
    </xf>
    <xf numFmtId="0" fontId="3" fillId="0" borderId="48" xfId="347" applyFont="1" applyFill="1" applyBorder="1" applyAlignment="1">
      <alignment horizontal="center"/>
      <protection/>
    </xf>
    <xf numFmtId="0" fontId="6" fillId="0" borderId="19" xfId="442" applyFont="1" applyFill="1" applyBorder="1" applyAlignment="1">
      <alignment horizontal="center"/>
      <protection/>
    </xf>
    <xf numFmtId="0" fontId="3" fillId="0" borderId="19" xfId="347" applyFont="1" applyFill="1" applyBorder="1">
      <alignment/>
      <protection/>
    </xf>
    <xf numFmtId="43" fontId="4" fillId="0" borderId="49" xfId="129" applyFont="1" applyFill="1" applyBorder="1" applyAlignment="1">
      <alignment/>
    </xf>
    <xf numFmtId="43" fontId="3" fillId="0" borderId="49" xfId="129" applyFont="1" applyFill="1" applyBorder="1" applyAlignment="1">
      <alignment/>
    </xf>
    <xf numFmtId="43" fontId="3" fillId="0" borderId="50" xfId="129" applyFont="1" applyFill="1" applyBorder="1" applyAlignment="1">
      <alignment/>
    </xf>
    <xf numFmtId="0" fontId="3" fillId="0" borderId="0" xfId="347" applyFont="1" applyFill="1" applyBorder="1" applyAlignment="1">
      <alignment horizontal="center"/>
      <protection/>
    </xf>
    <xf numFmtId="43" fontId="3" fillId="0" borderId="0" xfId="347" applyNumberFormat="1" applyFont="1" applyFill="1" applyBorder="1">
      <alignment/>
      <protection/>
    </xf>
    <xf numFmtId="0" fontId="3" fillId="0" borderId="0" xfId="0" applyFont="1" applyFill="1" applyBorder="1" applyAlignment="1">
      <alignment/>
    </xf>
    <xf numFmtId="0" fontId="3" fillId="0" borderId="36" xfId="0" applyFont="1" applyFill="1" applyBorder="1" applyAlignment="1">
      <alignment/>
    </xf>
    <xf numFmtId="0" fontId="4" fillId="0" borderId="36" xfId="0" applyFont="1" applyFill="1" applyBorder="1" applyAlignment="1">
      <alignment/>
    </xf>
    <xf numFmtId="0" fontId="4" fillId="0" borderId="37" xfId="0" applyFont="1" applyFill="1" applyBorder="1" applyAlignment="1">
      <alignment/>
    </xf>
    <xf numFmtId="0" fontId="3" fillId="0" borderId="0" xfId="0" applyFont="1" applyFill="1" applyAlignment="1">
      <alignment/>
    </xf>
    <xf numFmtId="0" fontId="0" fillId="0" borderId="0" xfId="0" applyFont="1" applyFill="1" applyAlignment="1">
      <alignment/>
    </xf>
    <xf numFmtId="0" fontId="2" fillId="0" borderId="51" xfId="0" applyFont="1" applyFill="1" applyBorder="1" applyAlignment="1">
      <alignment/>
    </xf>
    <xf numFmtId="0" fontId="2" fillId="0" borderId="36" xfId="0" applyFont="1" applyFill="1" applyBorder="1" applyAlignment="1">
      <alignment/>
    </xf>
    <xf numFmtId="0" fontId="3" fillId="0" borderId="52" xfId="0" applyFont="1" applyFill="1" applyBorder="1" applyAlignment="1">
      <alignment/>
    </xf>
    <xf numFmtId="0" fontId="2" fillId="0" borderId="53" xfId="0" applyFont="1" applyFill="1" applyBorder="1" applyAlignment="1">
      <alignment horizontal="center"/>
    </xf>
    <xf numFmtId="0" fontId="2" fillId="0" borderId="36" xfId="0" applyFont="1" applyFill="1" applyBorder="1" applyAlignment="1">
      <alignment horizontal="center"/>
    </xf>
    <xf numFmtId="0" fontId="2" fillId="0" borderId="37" xfId="0" applyFont="1" applyFill="1" applyBorder="1" applyAlignment="1">
      <alignment horizontal="center"/>
    </xf>
    <xf numFmtId="0" fontId="8" fillId="0" borderId="46" xfId="0" applyFont="1" applyFill="1" applyBorder="1" applyAlignment="1">
      <alignment/>
    </xf>
    <xf numFmtId="0" fontId="8" fillId="0" borderId="0" xfId="0" applyFont="1" applyFill="1" applyBorder="1" applyAlignment="1">
      <alignment/>
    </xf>
    <xf numFmtId="0" fontId="3" fillId="0" borderId="27" xfId="0" applyFont="1" applyFill="1" applyBorder="1" applyAlignment="1">
      <alignment/>
    </xf>
    <xf numFmtId="0" fontId="9" fillId="0" borderId="43" xfId="0" applyFont="1" applyFill="1" applyBorder="1" applyAlignment="1">
      <alignment horizontal="center"/>
    </xf>
    <xf numFmtId="0" fontId="9" fillId="0" borderId="0" xfId="0" applyFont="1" applyFill="1" applyBorder="1" applyAlignment="1">
      <alignment horizontal="center"/>
    </xf>
    <xf numFmtId="0" fontId="9" fillId="0" borderId="8" xfId="0" applyFont="1" applyFill="1" applyBorder="1" applyAlignment="1">
      <alignment horizontal="center"/>
    </xf>
    <xf numFmtId="0" fontId="3" fillId="0" borderId="46" xfId="0" applyFont="1" applyFill="1" applyBorder="1" applyAlignment="1">
      <alignment/>
    </xf>
    <xf numFmtId="0" fontId="4" fillId="0" borderId="0" xfId="0" applyFont="1" applyFill="1" applyBorder="1" applyAlignment="1">
      <alignment/>
    </xf>
    <xf numFmtId="43" fontId="3" fillId="0" borderId="0" xfId="0" applyNumberFormat="1" applyFont="1" applyFill="1" applyBorder="1" applyAlignment="1">
      <alignment/>
    </xf>
    <xf numFmtId="0" fontId="3" fillId="0" borderId="43" xfId="0" applyFont="1" applyFill="1" applyBorder="1" applyAlignment="1">
      <alignment/>
    </xf>
    <xf numFmtId="0" fontId="4" fillId="0" borderId="8" xfId="0" applyFont="1" applyFill="1" applyBorder="1" applyAlignment="1">
      <alignment/>
    </xf>
    <xf numFmtId="0" fontId="9" fillId="0" borderId="0" xfId="0" applyFont="1" applyFill="1" applyBorder="1" applyAlignment="1">
      <alignment/>
    </xf>
    <xf numFmtId="0" fontId="8" fillId="0" borderId="43" xfId="0" applyFont="1" applyFill="1" applyBorder="1" applyAlignment="1">
      <alignment/>
    </xf>
    <xf numFmtId="0" fontId="8" fillId="0" borderId="8" xfId="0" applyFont="1" applyFill="1" applyBorder="1" applyAlignment="1">
      <alignment/>
    </xf>
    <xf numFmtId="0" fontId="0" fillId="0" borderId="46" xfId="0" applyFont="1" applyFill="1" applyBorder="1" applyAlignment="1">
      <alignment/>
    </xf>
    <xf numFmtId="0" fontId="0" fillId="0" borderId="0" xfId="0" applyFont="1" applyFill="1" applyBorder="1" applyAlignment="1">
      <alignment/>
    </xf>
    <xf numFmtId="0" fontId="10" fillId="0" borderId="0" xfId="0" applyFont="1" applyFill="1" applyBorder="1" applyAlignment="1">
      <alignment/>
    </xf>
    <xf numFmtId="0" fontId="0" fillId="0" borderId="27" xfId="0" applyFont="1" applyFill="1" applyBorder="1" applyAlignment="1">
      <alignment/>
    </xf>
    <xf numFmtId="0" fontId="0" fillId="0" borderId="43" xfId="0" applyFont="1" applyFill="1" applyBorder="1" applyAlignment="1">
      <alignment/>
    </xf>
    <xf numFmtId="0" fontId="10" fillId="0" borderId="8" xfId="0" applyFont="1" applyFill="1" applyBorder="1" applyAlignment="1">
      <alignment/>
    </xf>
    <xf numFmtId="0" fontId="4" fillId="0" borderId="54" xfId="0" applyFont="1" applyFill="1" applyBorder="1" applyAlignment="1">
      <alignment/>
    </xf>
    <xf numFmtId="0" fontId="4" fillId="0" borderId="38" xfId="0" applyFont="1" applyFill="1" applyBorder="1" applyAlignment="1">
      <alignment/>
    </xf>
    <xf numFmtId="0" fontId="3" fillId="0" borderId="38" xfId="0" applyFont="1" applyFill="1" applyBorder="1" applyAlignment="1">
      <alignment/>
    </xf>
    <xf numFmtId="0" fontId="4" fillId="0" borderId="38" xfId="0" applyFont="1" applyFill="1" applyBorder="1" applyAlignment="1">
      <alignment horizontal="right"/>
    </xf>
    <xf numFmtId="0" fontId="4" fillId="0" borderId="8" xfId="0" applyFont="1" applyFill="1" applyBorder="1" applyAlignment="1">
      <alignment horizontal="center"/>
    </xf>
    <xf numFmtId="0" fontId="3" fillId="0" borderId="5" xfId="0" applyFont="1" applyFill="1" applyBorder="1" applyAlignment="1">
      <alignment/>
    </xf>
    <xf numFmtId="49" fontId="4" fillId="0" borderId="40" xfId="0" applyNumberFormat="1" applyFont="1" applyFill="1" applyBorder="1" applyAlignment="1">
      <alignment horizontal="center" vertical="top" wrapText="1"/>
    </xf>
    <xf numFmtId="49" fontId="3" fillId="0" borderId="40" xfId="0" applyNumberFormat="1" applyFont="1" applyFill="1" applyBorder="1" applyAlignment="1">
      <alignment horizontal="center" vertical="top" wrapText="1"/>
    </xf>
    <xf numFmtId="0" fontId="4" fillId="0" borderId="40" xfId="0" applyFont="1" applyFill="1" applyBorder="1" applyAlignment="1">
      <alignment horizontal="center" vertical="center"/>
    </xf>
    <xf numFmtId="49" fontId="3" fillId="0" borderId="42" xfId="0" applyNumberFormat="1" applyFont="1" applyFill="1" applyBorder="1" applyAlignment="1">
      <alignment horizontal="center" vertical="top" wrapText="1"/>
    </xf>
    <xf numFmtId="0" fontId="0" fillId="0" borderId="0" xfId="0" applyFont="1" applyFill="1" applyAlignment="1">
      <alignment vertical="top"/>
    </xf>
    <xf numFmtId="43" fontId="0" fillId="0" borderId="0" xfId="0" applyNumberFormat="1" applyFont="1" applyFill="1" applyAlignment="1">
      <alignment vertical="top"/>
    </xf>
    <xf numFmtId="0" fontId="4" fillId="0" borderId="54" xfId="0" applyFont="1" applyFill="1" applyBorder="1" applyAlignment="1">
      <alignment vertical="top"/>
    </xf>
    <xf numFmtId="0" fontId="9" fillId="0" borderId="44" xfId="0" applyFont="1" applyFill="1" applyBorder="1" applyAlignment="1">
      <alignment vertical="top"/>
    </xf>
    <xf numFmtId="49" fontId="4" fillId="0" borderId="5" xfId="0" applyNumberFormat="1" applyFont="1" applyFill="1" applyBorder="1" applyAlignment="1">
      <alignment horizontal="center" wrapText="1"/>
    </xf>
    <xf numFmtId="49" fontId="3" fillId="0" borderId="5" xfId="0" applyNumberFormat="1" applyFont="1" applyFill="1" applyBorder="1" applyAlignment="1">
      <alignment horizontal="center" wrapText="1"/>
    </xf>
    <xf numFmtId="0" fontId="3" fillId="0" borderId="44" xfId="0" applyFont="1" applyFill="1" applyBorder="1" applyAlignment="1">
      <alignment/>
    </xf>
    <xf numFmtId="0" fontId="9" fillId="0" borderId="55" xfId="0" applyFont="1" applyFill="1" applyBorder="1" applyAlignment="1">
      <alignment vertical="top"/>
    </xf>
    <xf numFmtId="49" fontId="3" fillId="0" borderId="56" xfId="0" applyNumberFormat="1" applyFont="1" applyFill="1" applyBorder="1" applyAlignment="1">
      <alignment horizontal="center" wrapText="1"/>
    </xf>
    <xf numFmtId="0" fontId="4" fillId="0" borderId="57" xfId="0" applyFont="1" applyFill="1" applyBorder="1" applyAlignment="1">
      <alignment horizontal="center"/>
    </xf>
    <xf numFmtId="0" fontId="4" fillId="0" borderId="41" xfId="0" applyFont="1" applyFill="1" applyBorder="1" applyAlignment="1">
      <alignment/>
    </xf>
    <xf numFmtId="0" fontId="3" fillId="0" borderId="41" xfId="0" applyFont="1" applyFill="1" applyBorder="1" applyAlignment="1">
      <alignment horizontal="center"/>
    </xf>
    <xf numFmtId="0" fontId="8" fillId="0" borderId="41" xfId="0" applyFont="1" applyFill="1" applyBorder="1" applyAlignment="1">
      <alignment horizontal="center"/>
    </xf>
    <xf numFmtId="0" fontId="11" fillId="0" borderId="40" xfId="0" applyFont="1" applyFill="1" applyBorder="1" applyAlignment="1">
      <alignment horizontal="center"/>
    </xf>
    <xf numFmtId="0" fontId="3" fillId="0" borderId="0" xfId="0" applyFont="1" applyFill="1" applyBorder="1" applyAlignment="1">
      <alignment horizontal="center"/>
    </xf>
    <xf numFmtId="0" fontId="8" fillId="0" borderId="0" xfId="0" applyFont="1" applyFill="1" applyBorder="1" applyAlignment="1">
      <alignment horizontal="center"/>
    </xf>
    <xf numFmtId="0" fontId="11" fillId="0" borderId="46" xfId="0" applyFont="1" applyFill="1" applyBorder="1" applyAlignment="1">
      <alignment horizontal="center"/>
    </xf>
    <xf numFmtId="0" fontId="11" fillId="0" borderId="0" xfId="0" applyFont="1" applyFill="1" applyBorder="1" applyAlignment="1">
      <alignment/>
    </xf>
    <xf numFmtId="43" fontId="8" fillId="0" borderId="0" xfId="129" applyFont="1" applyFill="1" applyBorder="1" applyAlignment="1">
      <alignment/>
    </xf>
    <xf numFmtId="43" fontId="11" fillId="0" borderId="0" xfId="129" applyFont="1" applyFill="1" applyBorder="1" applyAlignment="1">
      <alignment/>
    </xf>
    <xf numFmtId="43" fontId="11" fillId="0" borderId="0" xfId="129" applyNumberFormat="1" applyFont="1" applyFill="1" applyBorder="1" applyAlignment="1">
      <alignment/>
    </xf>
    <xf numFmtId="43" fontId="11" fillId="0" borderId="27" xfId="141" applyFont="1" applyFill="1" applyBorder="1" applyAlignment="1">
      <alignment horizontal="right"/>
    </xf>
    <xf numFmtId="165" fontId="4" fillId="0" borderId="27" xfId="141" applyNumberFormat="1" applyFont="1" applyFill="1" applyBorder="1" applyAlignment="1">
      <alignment horizontal="center" vertical="center"/>
    </xf>
    <xf numFmtId="43" fontId="8" fillId="0" borderId="43" xfId="141" applyFont="1" applyFill="1" applyBorder="1" applyAlignment="1">
      <alignment/>
    </xf>
    <xf numFmtId="43" fontId="8" fillId="0" borderId="0" xfId="141" applyFont="1" applyFill="1" applyBorder="1" applyAlignment="1">
      <alignment/>
    </xf>
    <xf numFmtId="43" fontId="11" fillId="0" borderId="0" xfId="141" applyFont="1" applyFill="1" applyBorder="1" applyAlignment="1">
      <alignment/>
    </xf>
    <xf numFmtId="43" fontId="3" fillId="0" borderId="27" xfId="141" applyFont="1" applyFill="1" applyBorder="1" applyAlignment="1">
      <alignment/>
    </xf>
    <xf numFmtId="43" fontId="0" fillId="0" borderId="0" xfId="0" applyNumberFormat="1" applyFont="1" applyFill="1" applyAlignment="1">
      <alignment/>
    </xf>
    <xf numFmtId="43" fontId="12" fillId="0" borderId="0" xfId="0" applyNumberFormat="1" applyFont="1" applyFill="1" applyAlignment="1">
      <alignment/>
    </xf>
    <xf numFmtId="0" fontId="12" fillId="0" borderId="0" xfId="0" applyFont="1" applyFill="1" applyAlignment="1">
      <alignment/>
    </xf>
    <xf numFmtId="165" fontId="4" fillId="0" borderId="27" xfId="141" applyNumberFormat="1" applyFont="1" applyFill="1" applyBorder="1" applyAlignment="1">
      <alignment horizontal="center"/>
    </xf>
    <xf numFmtId="43" fontId="11" fillId="0" borderId="43" xfId="141" applyFont="1" applyFill="1" applyBorder="1" applyAlignment="1">
      <alignment/>
    </xf>
    <xf numFmtId="43" fontId="11" fillId="0" borderId="27" xfId="141" applyFont="1" applyFill="1" applyBorder="1" applyAlignment="1">
      <alignment/>
    </xf>
    <xf numFmtId="0" fontId="8" fillId="0" borderId="0" xfId="0" applyFont="1" applyFill="1" applyBorder="1" applyAlignment="1">
      <alignment horizontal="left"/>
    </xf>
    <xf numFmtId="43" fontId="8" fillId="0" borderId="0" xfId="129" applyNumberFormat="1" applyFont="1" applyFill="1" applyBorder="1" applyAlignment="1">
      <alignment horizontal="right"/>
    </xf>
    <xf numFmtId="43" fontId="11" fillId="0" borderId="0" xfId="129" applyNumberFormat="1" applyFont="1" applyFill="1" applyBorder="1" applyAlignment="1">
      <alignment horizontal="right"/>
    </xf>
    <xf numFmtId="43" fontId="8" fillId="0" borderId="0" xfId="141" applyFont="1" applyFill="1" applyBorder="1" applyAlignment="1">
      <alignment horizontal="right"/>
    </xf>
    <xf numFmtId="43" fontId="11" fillId="0" borderId="0" xfId="141" applyFont="1" applyFill="1" applyBorder="1" applyAlignment="1">
      <alignment horizontal="right"/>
    </xf>
    <xf numFmtId="43" fontId="8" fillId="0" borderId="27" xfId="141" applyFont="1" applyFill="1" applyBorder="1" applyAlignment="1">
      <alignment horizontal="right"/>
    </xf>
    <xf numFmtId="43" fontId="10" fillId="0" borderId="0" xfId="0" applyNumberFormat="1" applyFont="1" applyFill="1" applyAlignment="1">
      <alignment/>
    </xf>
    <xf numFmtId="0" fontId="8" fillId="0" borderId="46" xfId="0" applyFont="1" applyFill="1" applyBorder="1" applyAlignment="1">
      <alignment horizontal="center"/>
    </xf>
    <xf numFmtId="0" fontId="8" fillId="0" borderId="0" xfId="0" applyFont="1" applyFill="1" applyBorder="1" applyAlignment="1">
      <alignment/>
    </xf>
    <xf numFmtId="43" fontId="8" fillId="0" borderId="0" xfId="0" applyNumberFormat="1" applyFont="1" applyFill="1" applyBorder="1" applyAlignment="1">
      <alignment/>
    </xf>
    <xf numFmtId="43" fontId="8" fillId="0" borderId="0" xfId="129" applyNumberFormat="1" applyFont="1" applyFill="1" applyBorder="1" applyAlignment="1">
      <alignment/>
    </xf>
    <xf numFmtId="43" fontId="11" fillId="0" borderId="43" xfId="144" applyFont="1" applyFill="1" applyBorder="1" applyAlignment="1">
      <alignment/>
    </xf>
    <xf numFmtId="0" fontId="11" fillId="0" borderId="46" xfId="0" applyFont="1" applyFill="1" applyBorder="1" applyAlignment="1">
      <alignment/>
    </xf>
    <xf numFmtId="9" fontId="0" fillId="0" borderId="27" xfId="457" applyFont="1" applyFill="1" applyBorder="1" applyAlignment="1">
      <alignment horizontal="center"/>
    </xf>
    <xf numFmtId="9" fontId="4" fillId="0" borderId="27" xfId="457" applyFont="1" applyFill="1" applyBorder="1" applyAlignment="1">
      <alignment horizontal="center"/>
    </xf>
    <xf numFmtId="43" fontId="4" fillId="0" borderId="43" xfId="141" applyFont="1" applyFill="1" applyBorder="1" applyAlignment="1">
      <alignment/>
    </xf>
    <xf numFmtId="43" fontId="0" fillId="0" borderId="0" xfId="0" applyNumberFormat="1" applyFont="1" applyFill="1" applyBorder="1" applyAlignment="1">
      <alignment/>
    </xf>
    <xf numFmtId="43" fontId="4" fillId="0" borderId="0" xfId="141" applyFont="1" applyFill="1" applyBorder="1" applyAlignment="1">
      <alignment/>
    </xf>
    <xf numFmtId="43" fontId="4" fillId="0" borderId="27" xfId="141" applyFont="1" applyFill="1" applyBorder="1" applyAlignment="1">
      <alignment/>
    </xf>
    <xf numFmtId="165" fontId="8" fillId="0" borderId="0" xfId="141" applyNumberFormat="1" applyFont="1" applyFill="1" applyBorder="1" applyAlignment="1">
      <alignment/>
    </xf>
    <xf numFmtId="10" fontId="8" fillId="0" borderId="0" xfId="457" applyNumberFormat="1" applyFont="1" applyFill="1" applyBorder="1" applyAlignment="1">
      <alignment/>
    </xf>
    <xf numFmtId="10" fontId="11" fillId="0" borderId="27" xfId="457" applyNumberFormat="1" applyFont="1" applyFill="1" applyBorder="1" applyAlignment="1">
      <alignment/>
    </xf>
    <xf numFmtId="43" fontId="12" fillId="0" borderId="0" xfId="141" applyFont="1" applyFill="1" applyBorder="1" applyAlignment="1">
      <alignment/>
    </xf>
    <xf numFmtId="166" fontId="4" fillId="0" borderId="27" xfId="457" applyNumberFormat="1" applyFont="1" applyFill="1" applyBorder="1" applyAlignment="1">
      <alignment horizontal="center"/>
    </xf>
    <xf numFmtId="43" fontId="3" fillId="0" borderId="43" xfId="0" applyNumberFormat="1" applyFont="1" applyFill="1" applyBorder="1" applyAlignment="1">
      <alignment/>
    </xf>
    <xf numFmtId="0" fontId="11" fillId="0" borderId="27" xfId="0" applyFont="1" applyFill="1" applyBorder="1" applyAlignment="1">
      <alignment/>
    </xf>
    <xf numFmtId="43" fontId="8" fillId="0" borderId="0" xfId="129" applyFont="1" applyFill="1" applyBorder="1" applyAlignment="1">
      <alignment horizontal="right"/>
    </xf>
    <xf numFmtId="43" fontId="11" fillId="0" borderId="0" xfId="129" applyFont="1" applyFill="1" applyBorder="1" applyAlignment="1">
      <alignment horizontal="right"/>
    </xf>
    <xf numFmtId="0" fontId="4" fillId="0" borderId="27" xfId="0" applyFont="1" applyFill="1" applyBorder="1" applyAlignment="1">
      <alignment horizontal="right"/>
    </xf>
    <xf numFmtId="0" fontId="4" fillId="0" borderId="27" xfId="0" applyFont="1" applyFill="1" applyBorder="1" applyAlignment="1">
      <alignment horizontal="center"/>
    </xf>
    <xf numFmtId="0" fontId="4" fillId="0" borderId="27" xfId="0" applyFont="1" applyFill="1" applyBorder="1" applyAlignment="1">
      <alignment/>
    </xf>
    <xf numFmtId="0" fontId="11" fillId="0" borderId="43" xfId="0" applyFont="1" applyFill="1" applyBorder="1" applyAlignment="1">
      <alignment/>
    </xf>
    <xf numFmtId="2" fontId="11" fillId="0" borderId="27" xfId="0" applyNumberFormat="1" applyFont="1" applyFill="1" applyBorder="1" applyAlignment="1">
      <alignment/>
    </xf>
    <xf numFmtId="43" fontId="11" fillId="0" borderId="0" xfId="0" applyNumberFormat="1" applyFont="1" applyFill="1" applyBorder="1" applyAlignment="1">
      <alignment/>
    </xf>
    <xf numFmtId="43" fontId="4" fillId="0" borderId="27" xfId="0" applyNumberFormat="1" applyFont="1" applyFill="1" applyBorder="1" applyAlignment="1">
      <alignment/>
    </xf>
    <xf numFmtId="43" fontId="8" fillId="0" borderId="0" xfId="141" applyNumberFormat="1" applyFont="1" applyFill="1" applyBorder="1" applyAlignment="1">
      <alignment/>
    </xf>
    <xf numFmtId="0" fontId="10" fillId="0" borderId="27" xfId="0" applyFont="1" applyFill="1" applyBorder="1" applyAlignment="1">
      <alignment/>
    </xf>
    <xf numFmtId="43" fontId="11" fillId="0" borderId="27" xfId="141" applyFont="1" applyFill="1" applyBorder="1" applyAlignment="1">
      <alignment horizontal="center"/>
    </xf>
    <xf numFmtId="43" fontId="10" fillId="0" borderId="0" xfId="0" applyNumberFormat="1" applyFont="1" applyFill="1" applyBorder="1" applyAlignment="1">
      <alignment/>
    </xf>
    <xf numFmtId="43" fontId="0" fillId="0" borderId="27" xfId="0" applyNumberFormat="1" applyFont="1" applyFill="1" applyBorder="1" applyAlignment="1">
      <alignment/>
    </xf>
    <xf numFmtId="43" fontId="8" fillId="0" borderId="0" xfId="141" applyFont="1" applyFill="1" applyBorder="1" applyAlignment="1">
      <alignment horizontal="center"/>
    </xf>
    <xf numFmtId="43" fontId="11" fillId="0" borderId="0" xfId="141" applyFont="1" applyFill="1" applyBorder="1" applyAlignment="1">
      <alignment horizontal="center"/>
    </xf>
    <xf numFmtId="43" fontId="8" fillId="0" borderId="27" xfId="144" applyFont="1" applyFill="1" applyBorder="1" applyAlignment="1">
      <alignment horizontal="center"/>
    </xf>
    <xf numFmtId="43" fontId="0" fillId="0" borderId="0" xfId="129" applyNumberFormat="1" applyFont="1" applyFill="1" applyBorder="1" applyAlignment="1">
      <alignment/>
    </xf>
    <xf numFmtId="167" fontId="0" fillId="0" borderId="0" xfId="0" applyNumberFormat="1" applyFont="1" applyFill="1" applyAlignment="1">
      <alignment/>
    </xf>
    <xf numFmtId="0" fontId="4" fillId="0" borderId="58" xfId="0" applyFont="1" applyFill="1" applyBorder="1" applyAlignment="1">
      <alignment/>
    </xf>
    <xf numFmtId="43" fontId="8" fillId="0" borderId="27" xfId="141" applyFont="1" applyFill="1" applyBorder="1" applyAlignment="1">
      <alignment/>
    </xf>
    <xf numFmtId="0" fontId="3" fillId="0" borderId="54" xfId="0" applyFont="1" applyFill="1" applyBorder="1" applyAlignment="1">
      <alignment horizontal="center"/>
    </xf>
    <xf numFmtId="0" fontId="0" fillId="0" borderId="38" xfId="0" applyFont="1" applyFill="1" applyBorder="1" applyAlignment="1">
      <alignment/>
    </xf>
    <xf numFmtId="0" fontId="10" fillId="0" borderId="38" xfId="0" applyFont="1" applyFill="1" applyBorder="1" applyAlignment="1">
      <alignment/>
    </xf>
    <xf numFmtId="0" fontId="0" fillId="0" borderId="44" xfId="0" applyFont="1" applyFill="1" applyBorder="1" applyAlignment="1">
      <alignment/>
    </xf>
    <xf numFmtId="43" fontId="11" fillId="0" borderId="43" xfId="0" applyNumberFormat="1" applyFont="1" applyFill="1" applyBorder="1" applyAlignment="1">
      <alignment/>
    </xf>
    <xf numFmtId="0" fontId="3" fillId="0" borderId="57" xfId="0" applyFont="1" applyFill="1" applyBorder="1" applyAlignment="1">
      <alignment horizontal="center"/>
    </xf>
    <xf numFmtId="0" fontId="11" fillId="0" borderId="41" xfId="0" applyFont="1" applyFill="1" applyBorder="1" applyAlignment="1">
      <alignment/>
    </xf>
    <xf numFmtId="43" fontId="10" fillId="0" borderId="41" xfId="0" applyNumberFormat="1" applyFont="1" applyFill="1" applyBorder="1" applyAlignment="1">
      <alignment/>
    </xf>
    <xf numFmtId="0" fontId="4" fillId="0" borderId="46" xfId="0" applyFont="1" applyFill="1" applyBorder="1" applyAlignment="1">
      <alignment horizontal="center"/>
    </xf>
    <xf numFmtId="9" fontId="10" fillId="0" borderId="0" xfId="457" applyFont="1" applyFill="1" applyBorder="1" applyAlignment="1">
      <alignment/>
    </xf>
    <xf numFmtId="9" fontId="0" fillId="0" borderId="0" xfId="457" applyFont="1" applyFill="1" applyBorder="1" applyAlignment="1">
      <alignment/>
    </xf>
    <xf numFmtId="0" fontId="3" fillId="0" borderId="46" xfId="0" applyFont="1" applyFill="1" applyBorder="1" applyAlignment="1">
      <alignment horizontal="center"/>
    </xf>
    <xf numFmtId="49" fontId="11" fillId="0" borderId="0" xfId="0" applyNumberFormat="1" applyFont="1" applyFill="1" applyBorder="1" applyAlignment="1">
      <alignment/>
    </xf>
    <xf numFmtId="165" fontId="11" fillId="0" borderId="0" xfId="141" applyNumberFormat="1" applyFont="1" applyFill="1" applyBorder="1" applyAlignment="1">
      <alignment/>
    </xf>
    <xf numFmtId="10" fontId="8" fillId="0" borderId="0" xfId="0" applyNumberFormat="1" applyFont="1" applyFill="1" applyBorder="1" applyAlignment="1">
      <alignment/>
    </xf>
    <xf numFmtId="10" fontId="11" fillId="0" borderId="0" xfId="0" applyNumberFormat="1" applyFont="1" applyFill="1" applyBorder="1" applyAlignment="1">
      <alignment/>
    </xf>
    <xf numFmtId="49" fontId="8" fillId="0" borderId="0" xfId="0" applyNumberFormat="1" applyFont="1" applyFill="1" applyBorder="1" applyAlignment="1">
      <alignment/>
    </xf>
    <xf numFmtId="9" fontId="8" fillId="0" borderId="0" xfId="458" applyFont="1" applyFill="1" applyBorder="1" applyAlignment="1">
      <alignment/>
    </xf>
    <xf numFmtId="9" fontId="11" fillId="0" borderId="0" xfId="458" applyFont="1" applyFill="1" applyBorder="1" applyAlignment="1">
      <alignment/>
    </xf>
    <xf numFmtId="165" fontId="11" fillId="0" borderId="27" xfId="141" applyNumberFormat="1" applyFont="1" applyFill="1" applyBorder="1" applyAlignment="1">
      <alignment/>
    </xf>
    <xf numFmtId="49" fontId="11" fillId="0" borderId="38" xfId="0" applyNumberFormat="1" applyFont="1" applyFill="1" applyBorder="1" applyAlignment="1">
      <alignment/>
    </xf>
    <xf numFmtId="10" fontId="8" fillId="0" borderId="38" xfId="0" applyNumberFormat="1" applyFont="1" applyFill="1" applyBorder="1" applyAlignment="1">
      <alignment/>
    </xf>
    <xf numFmtId="10" fontId="11" fillId="0" borderId="38" xfId="0" applyNumberFormat="1" applyFont="1" applyFill="1" applyBorder="1" applyAlignment="1">
      <alignment/>
    </xf>
    <xf numFmtId="10" fontId="11" fillId="0" borderId="44" xfId="0" applyNumberFormat="1" applyFont="1" applyFill="1" applyBorder="1" applyAlignment="1">
      <alignment/>
    </xf>
    <xf numFmtId="0" fontId="4" fillId="0" borderId="55" xfId="0" applyFont="1" applyFill="1" applyBorder="1" applyAlignment="1">
      <alignment/>
    </xf>
    <xf numFmtId="0" fontId="11" fillId="0" borderId="45" xfId="0" applyFont="1" applyFill="1" applyBorder="1" applyAlignment="1">
      <alignment/>
    </xf>
    <xf numFmtId="0" fontId="11" fillId="0" borderId="38" xfId="0" applyFont="1" applyFill="1" applyBorder="1" applyAlignment="1">
      <alignment/>
    </xf>
    <xf numFmtId="0" fontId="8" fillId="0" borderId="38" xfId="0" applyFont="1" applyFill="1" applyBorder="1" applyAlignment="1">
      <alignment/>
    </xf>
    <xf numFmtId="43" fontId="8" fillId="0" borderId="44" xfId="141" applyFont="1" applyFill="1" applyBorder="1" applyAlignment="1">
      <alignment/>
    </xf>
    <xf numFmtId="43" fontId="8" fillId="0" borderId="38" xfId="129" applyFont="1" applyFill="1" applyBorder="1" applyAlignment="1">
      <alignment/>
    </xf>
    <xf numFmtId="43" fontId="11" fillId="0" borderId="38" xfId="129" applyFont="1" applyFill="1" applyBorder="1" applyAlignment="1">
      <alignment/>
    </xf>
    <xf numFmtId="9" fontId="8" fillId="0" borderId="0" xfId="457" applyFont="1" applyFill="1" applyBorder="1" applyAlignment="1">
      <alignment/>
    </xf>
    <xf numFmtId="10" fontId="8" fillId="0" borderId="40" xfId="0" applyNumberFormat="1" applyFont="1" applyFill="1" applyBorder="1" applyAlignment="1">
      <alignment horizontal="right"/>
    </xf>
    <xf numFmtId="0" fontId="3" fillId="0" borderId="0" xfId="0" applyFont="1" applyFill="1" applyBorder="1" applyAlignment="1">
      <alignment horizontal="left" vertical="top" wrapText="1"/>
    </xf>
    <xf numFmtId="0" fontId="3" fillId="0" borderId="8" xfId="0" applyFont="1" applyFill="1" applyBorder="1" applyAlignment="1">
      <alignment horizontal="left" vertical="top" wrapText="1"/>
    </xf>
    <xf numFmtId="10" fontId="11" fillId="0" borderId="27" xfId="0" applyNumberFormat="1" applyFont="1" applyFill="1" applyBorder="1" applyAlignment="1">
      <alignment/>
    </xf>
    <xf numFmtId="165" fontId="8" fillId="0" borderId="0" xfId="141" applyNumberFormat="1" applyFont="1" applyFill="1" applyBorder="1" applyAlignment="1">
      <alignment horizontal="center"/>
    </xf>
    <xf numFmtId="165" fontId="8" fillId="0" borderId="27" xfId="141" applyNumberFormat="1" applyFont="1" applyFill="1" applyBorder="1" applyAlignment="1" quotePrefix="1">
      <alignment horizontal="center"/>
    </xf>
    <xf numFmtId="2" fontId="4" fillId="0" borderId="8" xfId="0" applyNumberFormat="1" applyFont="1" applyFill="1" applyBorder="1" applyAlignment="1">
      <alignment horizontal="center"/>
    </xf>
    <xf numFmtId="0" fontId="13" fillId="0" borderId="41" xfId="0" applyFont="1" applyFill="1" applyBorder="1" applyAlignment="1">
      <alignment/>
    </xf>
    <xf numFmtId="0" fontId="14" fillId="0" borderId="41" xfId="0" applyFont="1" applyFill="1" applyBorder="1" applyAlignment="1">
      <alignment/>
    </xf>
    <xf numFmtId="0" fontId="3" fillId="0" borderId="0" xfId="0" applyFont="1" applyFill="1" applyBorder="1" applyAlignment="1">
      <alignment vertical="top" wrapText="1"/>
    </xf>
    <xf numFmtId="0" fontId="3" fillId="0" borderId="8" xfId="0" applyFont="1" applyFill="1" applyBorder="1" applyAlignment="1">
      <alignment vertical="top" wrapText="1"/>
    </xf>
    <xf numFmtId="0" fontId="3" fillId="0" borderId="46" xfId="0" applyFont="1" applyFill="1" applyBorder="1" applyAlignment="1">
      <alignment horizontal="center" vertical="top"/>
    </xf>
    <xf numFmtId="0" fontId="4" fillId="0" borderId="0" xfId="0" applyFont="1" applyFill="1" applyBorder="1" applyAlignment="1">
      <alignment horizontal="center"/>
    </xf>
    <xf numFmtId="0" fontId="10" fillId="0" borderId="0" xfId="0" applyFont="1" applyFill="1" applyBorder="1" applyAlignment="1">
      <alignment horizontal="center"/>
    </xf>
    <xf numFmtId="0" fontId="4" fillId="0" borderId="46" xfId="0" applyFont="1" applyFill="1" applyBorder="1" applyAlignment="1">
      <alignment horizontal="left"/>
    </xf>
    <xf numFmtId="0" fontId="3" fillId="0" borderId="48" xfId="0" applyFont="1" applyFill="1" applyBorder="1" applyAlignment="1">
      <alignment horizontal="center" vertical="top"/>
    </xf>
    <xf numFmtId="0" fontId="0" fillId="0" borderId="19" xfId="0" applyFont="1" applyFill="1" applyBorder="1" applyAlignment="1">
      <alignment/>
    </xf>
    <xf numFmtId="0" fontId="10" fillId="0" borderId="19" xfId="0" applyFont="1" applyFill="1" applyBorder="1" applyAlignment="1">
      <alignment/>
    </xf>
    <xf numFmtId="0" fontId="10" fillId="0" borderId="59" xfId="0" applyFont="1" applyFill="1" applyBorder="1" applyAlignment="1">
      <alignment/>
    </xf>
    <xf numFmtId="0" fontId="10" fillId="0" borderId="0" xfId="0" applyFont="1" applyFill="1" applyAlignment="1">
      <alignment/>
    </xf>
    <xf numFmtId="2" fontId="4" fillId="0" borderId="0" xfId="0" applyNumberFormat="1" applyFont="1" applyFill="1" applyBorder="1" applyAlignment="1">
      <alignment/>
    </xf>
    <xf numFmtId="0" fontId="3" fillId="0" borderId="0" xfId="0" applyFont="1" applyFill="1" applyBorder="1" applyAlignment="1">
      <alignment/>
    </xf>
    <xf numFmtId="0" fontId="0" fillId="0" borderId="0" xfId="0" applyFont="1" applyFill="1" applyAlignment="1">
      <alignment wrapText="1"/>
    </xf>
    <xf numFmtId="0" fontId="4" fillId="0" borderId="0" xfId="0" applyFont="1" applyFill="1" applyBorder="1" applyAlignment="1">
      <alignment/>
    </xf>
    <xf numFmtId="0" fontId="2" fillId="0" borderId="51" xfId="347" applyFont="1" applyFill="1" applyBorder="1" applyAlignment="1">
      <alignment horizontal="center"/>
      <protection/>
    </xf>
    <xf numFmtId="0" fontId="2" fillId="0" borderId="36" xfId="347" applyFont="1" applyFill="1" applyBorder="1" applyAlignment="1">
      <alignment horizontal="center"/>
      <protection/>
    </xf>
    <xf numFmtId="0" fontId="2" fillId="0" borderId="37" xfId="347" applyFont="1" applyFill="1" applyBorder="1" applyAlignment="1">
      <alignment horizontal="center"/>
      <protection/>
    </xf>
    <xf numFmtId="0" fontId="4" fillId="0" borderId="46" xfId="347" applyFont="1" applyFill="1" applyBorder="1" applyAlignment="1">
      <alignment horizontal="center"/>
      <protection/>
    </xf>
    <xf numFmtId="0" fontId="4" fillId="0" borderId="0" xfId="347" applyFont="1" applyFill="1" applyBorder="1" applyAlignment="1">
      <alignment horizontal="center"/>
      <protection/>
    </xf>
    <xf numFmtId="0" fontId="4" fillId="0" borderId="8" xfId="347" applyFont="1" applyFill="1" applyBorder="1" applyAlignment="1">
      <alignment horizontal="center"/>
      <protection/>
    </xf>
    <xf numFmtId="0" fontId="3" fillId="0" borderId="54" xfId="347" applyFont="1" applyFill="1" applyBorder="1" applyAlignment="1">
      <alignment horizontal="right"/>
      <protection/>
    </xf>
    <xf numFmtId="0" fontId="3" fillId="0" borderId="38" xfId="347" applyFont="1" applyFill="1" applyBorder="1" applyAlignment="1">
      <alignment horizontal="right"/>
      <protection/>
    </xf>
    <xf numFmtId="0" fontId="3" fillId="0" borderId="39" xfId="347" applyFont="1" applyFill="1" applyBorder="1" applyAlignment="1">
      <alignment horizontal="right"/>
      <protection/>
    </xf>
    <xf numFmtId="0" fontId="3" fillId="0" borderId="57" xfId="347" applyFont="1" applyFill="1" applyBorder="1" applyAlignment="1">
      <alignment horizontal="center" vertical="center"/>
      <protection/>
    </xf>
    <xf numFmtId="0" fontId="3" fillId="0" borderId="46" xfId="347" applyFont="1" applyFill="1" applyBorder="1" applyAlignment="1">
      <alignment horizontal="center" vertical="center"/>
      <protection/>
    </xf>
    <xf numFmtId="0" fontId="3" fillId="0" borderId="54" xfId="347" applyFont="1" applyFill="1" applyBorder="1" applyAlignment="1">
      <alignment horizontal="center" vertical="center"/>
      <protection/>
    </xf>
    <xf numFmtId="0" fontId="4" fillId="0" borderId="60" xfId="347" applyFont="1" applyFill="1" applyBorder="1" applyAlignment="1">
      <alignment horizontal="center" vertical="center"/>
      <protection/>
    </xf>
    <xf numFmtId="0" fontId="4" fillId="0" borderId="43" xfId="347" applyFont="1" applyFill="1" applyBorder="1" applyAlignment="1">
      <alignment horizontal="center" vertical="center"/>
      <protection/>
    </xf>
    <xf numFmtId="0" fontId="4" fillId="0" borderId="45" xfId="347" applyFont="1" applyFill="1" applyBorder="1" applyAlignment="1">
      <alignment horizontal="center" vertical="center"/>
      <protection/>
    </xf>
    <xf numFmtId="165" fontId="4" fillId="0" borderId="60" xfId="129" applyNumberFormat="1" applyFont="1" applyFill="1" applyBorder="1" applyAlignment="1">
      <alignment horizontal="center"/>
    </xf>
    <xf numFmtId="165" fontId="4" fillId="0" borderId="41" xfId="129" applyNumberFormat="1" applyFont="1" applyFill="1" applyBorder="1" applyAlignment="1">
      <alignment horizontal="center"/>
    </xf>
    <xf numFmtId="165" fontId="4" fillId="0" borderId="42" xfId="129" applyNumberFormat="1" applyFont="1" applyFill="1" applyBorder="1" applyAlignment="1">
      <alignment horizontal="center"/>
    </xf>
    <xf numFmtId="0" fontId="3" fillId="0" borderId="0" xfId="0" applyFont="1" applyFill="1" applyBorder="1" applyAlignment="1">
      <alignment horizontal="left" vertical="top" wrapText="1"/>
    </xf>
    <xf numFmtId="0" fontId="3" fillId="0" borderId="0" xfId="0" applyFont="1" applyFill="1" applyBorder="1" applyAlignment="1">
      <alignment horizontal="left"/>
    </xf>
    <xf numFmtId="0" fontId="4" fillId="0" borderId="61" xfId="0" applyFont="1" applyFill="1" applyBorder="1" applyAlignment="1">
      <alignment horizontal="center" vertical="top" wrapText="1"/>
    </xf>
    <xf numFmtId="0" fontId="4" fillId="0" borderId="47" xfId="0" applyFont="1" applyFill="1" applyBorder="1" applyAlignment="1">
      <alignment horizontal="center" vertical="top" wrapText="1"/>
    </xf>
    <xf numFmtId="0" fontId="4" fillId="0" borderId="62" xfId="0" applyFont="1" applyFill="1" applyBorder="1" applyAlignment="1">
      <alignment horizontal="center" vertical="top" wrapText="1"/>
    </xf>
    <xf numFmtId="0" fontId="9" fillId="0" borderId="63" xfId="0" applyFont="1" applyFill="1" applyBorder="1" applyAlignment="1">
      <alignment horizontal="left" vertical="center"/>
    </xf>
    <xf numFmtId="0" fontId="9" fillId="0" borderId="58" xfId="0" applyFont="1" applyFill="1" applyBorder="1" applyAlignment="1">
      <alignment horizontal="left" vertical="center"/>
    </xf>
    <xf numFmtId="49" fontId="4" fillId="0" borderId="5" xfId="0" applyNumberFormat="1" applyFont="1" applyFill="1" applyBorder="1" applyAlignment="1">
      <alignment horizontal="center" vertical="top" wrapText="1"/>
    </xf>
    <xf numFmtId="49" fontId="3" fillId="0" borderId="63" xfId="0" applyNumberFormat="1" applyFont="1" applyFill="1" applyBorder="1" applyAlignment="1">
      <alignment horizontal="center" vertical="top" wrapText="1"/>
    </xf>
    <xf numFmtId="49" fontId="3" fillId="0" borderId="55" xfId="0" applyNumberFormat="1" applyFont="1" applyFill="1" applyBorder="1" applyAlignment="1">
      <alignment horizontal="center" vertical="top" wrapText="1"/>
    </xf>
    <xf numFmtId="49" fontId="3" fillId="0" borderId="5" xfId="0" applyNumberFormat="1" applyFont="1" applyFill="1" applyBorder="1" applyAlignment="1">
      <alignment horizontal="center" vertical="top" wrapText="1"/>
    </xf>
    <xf numFmtId="0" fontId="4" fillId="0" borderId="57"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27" xfId="0" applyFont="1" applyFill="1" applyBorder="1" applyAlignment="1">
      <alignment horizontal="center" vertical="center"/>
    </xf>
  </cellXfs>
  <cellStyles count="533">
    <cellStyle name="Normal" xfId="0"/>
    <cellStyle name="&#10;386grabber=m 2" xfId="15"/>
    <cellStyle name="_465H Post Audit P3_2008" xfId="16"/>
    <cellStyle name="_AFL Financials_Multiplex Projects-31th Dec-07" xfId="17"/>
    <cellStyle name="_Allocation" xfId="18"/>
    <cellStyle name="_Column1" xfId="19"/>
    <cellStyle name="_Column1_Dhiren J" xfId="20"/>
    <cellStyle name="_Column1_Mapping 0073 250804am2" xfId="21"/>
    <cellStyle name="_Column1_Master TaskList-270704 COA" xfId="22"/>
    <cellStyle name="_Column2" xfId="23"/>
    <cellStyle name="_Column3" xfId="24"/>
    <cellStyle name="_Column4" xfId="25"/>
    <cellStyle name="_Column5" xfId="26"/>
    <cellStyle name="_Column6" xfId="27"/>
    <cellStyle name="_Column7" xfId="28"/>
    <cellStyle name="_Data" xfId="29"/>
    <cellStyle name="_Data_Dhiren J" xfId="30"/>
    <cellStyle name="_Data_Mapping 0073 250804am2" xfId="31"/>
    <cellStyle name="_Data_Master TaskList-270704 COA" xfId="32"/>
    <cellStyle name="_Dep 07-08 Corporate Dec 07" xfId="33"/>
    <cellStyle name="_GLV-Post Audit" xfId="34"/>
    <cellStyle name="_Header" xfId="35"/>
    <cellStyle name="_Row1" xfId="36"/>
    <cellStyle name="_Row1_Dhiren J" xfId="37"/>
    <cellStyle name="_Row1_Mapping 0073 250804am2" xfId="38"/>
    <cellStyle name="_Row1_Master TaskList-270704 COA" xfId="39"/>
    <cellStyle name="_Row2" xfId="40"/>
    <cellStyle name="_Row3" xfId="41"/>
    <cellStyle name="_Row4" xfId="42"/>
    <cellStyle name="_Row5" xfId="43"/>
    <cellStyle name="_Row6" xfId="44"/>
    <cellStyle name="_Row7" xfId="45"/>
    <cellStyle name="10" xfId="46"/>
    <cellStyle name="20% - Accent1" xfId="47"/>
    <cellStyle name="20% - Accent1 2" xfId="48"/>
    <cellStyle name="20% - Accent2" xfId="49"/>
    <cellStyle name="20% - Accent2 2" xfId="50"/>
    <cellStyle name="20% - Accent3" xfId="51"/>
    <cellStyle name="20% - Accent3 2" xfId="52"/>
    <cellStyle name="20% - Accent4" xfId="53"/>
    <cellStyle name="20% - Accent4 2" xfId="54"/>
    <cellStyle name="20% - Accent5" xfId="55"/>
    <cellStyle name="20% - Accent5 2" xfId="56"/>
    <cellStyle name="20% - Accent6" xfId="57"/>
    <cellStyle name="20% - Accent6 2" xfId="58"/>
    <cellStyle name="40% - Accent1" xfId="59"/>
    <cellStyle name="40% - Accent1 2" xfId="60"/>
    <cellStyle name="40% - Accent2" xfId="61"/>
    <cellStyle name="40% - Accent2 2" xfId="62"/>
    <cellStyle name="40% - Accent3" xfId="63"/>
    <cellStyle name="40% - Accent3 2" xfId="64"/>
    <cellStyle name="40% - Accent4" xfId="65"/>
    <cellStyle name="40% - Accent4 2" xfId="66"/>
    <cellStyle name="40% - Accent5" xfId="67"/>
    <cellStyle name="40% - Accent5 2" xfId="68"/>
    <cellStyle name="40% - Accent6" xfId="69"/>
    <cellStyle name="40% - Accent6 2" xfId="70"/>
    <cellStyle name="60% - Accent1" xfId="71"/>
    <cellStyle name="60% - Accent1 2" xfId="72"/>
    <cellStyle name="60% - Accent2" xfId="73"/>
    <cellStyle name="60% - Accent2 2" xfId="74"/>
    <cellStyle name="60% - Accent3" xfId="75"/>
    <cellStyle name="60% - Accent3 2" xfId="76"/>
    <cellStyle name="60% - Accent4" xfId="77"/>
    <cellStyle name="60% - Accent4 2" xfId="78"/>
    <cellStyle name="60% - Accent5" xfId="79"/>
    <cellStyle name="60% - Accent5 2" xfId="80"/>
    <cellStyle name="60% - Accent6" xfId="81"/>
    <cellStyle name="60% - Accent6 2" xfId="82"/>
    <cellStyle name="75" xfId="83"/>
    <cellStyle name="Accent1" xfId="84"/>
    <cellStyle name="Accent1 2" xfId="85"/>
    <cellStyle name="Accent2" xfId="86"/>
    <cellStyle name="Accent2 2" xfId="87"/>
    <cellStyle name="Accent3" xfId="88"/>
    <cellStyle name="Accent3 2" xfId="89"/>
    <cellStyle name="Accent4" xfId="90"/>
    <cellStyle name="Accent4 2" xfId="91"/>
    <cellStyle name="Accent5" xfId="92"/>
    <cellStyle name="Accent5 2" xfId="93"/>
    <cellStyle name="Accent6" xfId="94"/>
    <cellStyle name="Accent6 2" xfId="95"/>
    <cellStyle name="active" xfId="96"/>
    <cellStyle name="ÅëÈ­ [0]_±âÅ¸" xfId="97"/>
    <cellStyle name="ÅëÈ­_±âÅ¸" xfId="98"/>
    <cellStyle name="ÄÞ¸¶ [0]_±âÅ¸" xfId="99"/>
    <cellStyle name="ÄÞ¸¶_±âÅ¸" xfId="100"/>
    <cellStyle name="Bad" xfId="101"/>
    <cellStyle name="Bad 2" xfId="102"/>
    <cellStyle name="Beschreibung" xfId="103"/>
    <cellStyle name="Body" xfId="104"/>
    <cellStyle name="Ç¥ÁØ_¿¬°£´©°è¿¹»ó" xfId="105"/>
    <cellStyle name="Calc Currency (0)" xfId="106"/>
    <cellStyle name="Calc Currency (2)" xfId="107"/>
    <cellStyle name="Calc Percent (0)" xfId="108"/>
    <cellStyle name="Calc Percent (1)" xfId="109"/>
    <cellStyle name="Calc Percent (2)" xfId="110"/>
    <cellStyle name="Calc Units (0)" xfId="111"/>
    <cellStyle name="Calc Units (1)" xfId="112"/>
    <cellStyle name="Calc Units (2)" xfId="113"/>
    <cellStyle name="Calculation" xfId="114"/>
    <cellStyle name="Calculation 2" xfId="115"/>
    <cellStyle name="Check Cell" xfId="116"/>
    <cellStyle name="Check Cell 2" xfId="117"/>
    <cellStyle name="Comma" xfId="118"/>
    <cellStyle name="Comma  - Style1" xfId="119"/>
    <cellStyle name="Comma  - Style2" xfId="120"/>
    <cellStyle name="Comma  - Style3" xfId="121"/>
    <cellStyle name="Comma  - Style4" xfId="122"/>
    <cellStyle name="Comma  - Style5" xfId="123"/>
    <cellStyle name="Comma  - Style6" xfId="124"/>
    <cellStyle name="Comma  - Style7" xfId="125"/>
    <cellStyle name="Comma  - Style8" xfId="126"/>
    <cellStyle name="Comma [0]" xfId="127"/>
    <cellStyle name="Comma [00]" xfId="128"/>
    <cellStyle name="Comma 10" xfId="129"/>
    <cellStyle name="Comma 10 2" xfId="130"/>
    <cellStyle name="Comma 10 3" xfId="131"/>
    <cellStyle name="Comma 11" xfId="132"/>
    <cellStyle name="Comma 11 2" xfId="133"/>
    <cellStyle name="Comma 12" xfId="134"/>
    <cellStyle name="Comma 13" xfId="135"/>
    <cellStyle name="Comma 14" xfId="136"/>
    <cellStyle name="Comma 14 2" xfId="137"/>
    <cellStyle name="Comma 15" xfId="138"/>
    <cellStyle name="Comma 16" xfId="139"/>
    <cellStyle name="Comma 2" xfId="140"/>
    <cellStyle name="Comma 2 2" xfId="141"/>
    <cellStyle name="Comma 2 2 2" xfId="142"/>
    <cellStyle name="Comma 2 2 3" xfId="143"/>
    <cellStyle name="Comma 2 2 3 2" xfId="144"/>
    <cellStyle name="Comma 2 3" xfId="145"/>
    <cellStyle name="Comma 2 3 2" xfId="146"/>
    <cellStyle name="Comma 2 3 2 2" xfId="147"/>
    <cellStyle name="Comma 2 4" xfId="148"/>
    <cellStyle name="Comma 2 5" xfId="149"/>
    <cellStyle name="Comma 20" xfId="150"/>
    <cellStyle name="Comma 23" xfId="151"/>
    <cellStyle name="Comma 26" xfId="152"/>
    <cellStyle name="Comma 3" xfId="153"/>
    <cellStyle name="Comma 3 2" xfId="154"/>
    <cellStyle name="Comma 3 2 2" xfId="155"/>
    <cellStyle name="Comma 4" xfId="156"/>
    <cellStyle name="Comma 4 2" xfId="157"/>
    <cellStyle name="Comma 5" xfId="158"/>
    <cellStyle name="Comma 5 10" xfId="159"/>
    <cellStyle name="Comma 5 11" xfId="160"/>
    <cellStyle name="Comma 5 12" xfId="161"/>
    <cellStyle name="Comma 5 13" xfId="162"/>
    <cellStyle name="Comma 5 14" xfId="163"/>
    <cellStyle name="Comma 5 15" xfId="164"/>
    <cellStyle name="Comma 5 16" xfId="165"/>
    <cellStyle name="Comma 5 17" xfId="166"/>
    <cellStyle name="Comma 5 18" xfId="167"/>
    <cellStyle name="Comma 5 19" xfId="168"/>
    <cellStyle name="Comma 5 2" xfId="169"/>
    <cellStyle name="Comma 5 20" xfId="170"/>
    <cellStyle name="Comma 5 21" xfId="171"/>
    <cellStyle name="Comma 5 22" xfId="172"/>
    <cellStyle name="Comma 5 23" xfId="173"/>
    <cellStyle name="Comma 5 24" xfId="174"/>
    <cellStyle name="Comma 5 25" xfId="175"/>
    <cellStyle name="Comma 5 26" xfId="176"/>
    <cellStyle name="Comma 5 27" xfId="177"/>
    <cellStyle name="Comma 5 28" xfId="178"/>
    <cellStyle name="Comma 5 29" xfId="179"/>
    <cellStyle name="Comma 5 3" xfId="180"/>
    <cellStyle name="Comma 5 30" xfId="181"/>
    <cellStyle name="Comma 5 31" xfId="182"/>
    <cellStyle name="Comma 5 32" xfId="183"/>
    <cellStyle name="Comma 5 33" xfId="184"/>
    <cellStyle name="Comma 5 34" xfId="185"/>
    <cellStyle name="Comma 5 35" xfId="186"/>
    <cellStyle name="Comma 5 36" xfId="187"/>
    <cellStyle name="Comma 5 37" xfId="188"/>
    <cellStyle name="Comma 5 38" xfId="189"/>
    <cellStyle name="Comma 5 39" xfId="190"/>
    <cellStyle name="Comma 5 4" xfId="191"/>
    <cellStyle name="Comma 5 40" xfId="192"/>
    <cellStyle name="Comma 5 5" xfId="193"/>
    <cellStyle name="Comma 5 6" xfId="194"/>
    <cellStyle name="Comma 5 7" xfId="195"/>
    <cellStyle name="Comma 5 8" xfId="196"/>
    <cellStyle name="Comma 5 9" xfId="197"/>
    <cellStyle name="Comma 6" xfId="198"/>
    <cellStyle name="Comma 7" xfId="199"/>
    <cellStyle name="Comma 8" xfId="200"/>
    <cellStyle name="Comma 9" xfId="201"/>
    <cellStyle name="Comma 9 2" xfId="202"/>
    <cellStyle name="Comma0" xfId="203"/>
    <cellStyle name="Copied" xfId="204"/>
    <cellStyle name="Currency" xfId="205"/>
    <cellStyle name="Currency [0]" xfId="206"/>
    <cellStyle name="Currency [00]" xfId="207"/>
    <cellStyle name="Currency 2" xfId="208"/>
    <cellStyle name="Currency 2 10" xfId="209"/>
    <cellStyle name="Currency 2 11" xfId="210"/>
    <cellStyle name="Currency 2 12" xfId="211"/>
    <cellStyle name="Currency 2 13" xfId="212"/>
    <cellStyle name="Currency 2 14" xfId="213"/>
    <cellStyle name="Currency 2 15" xfId="214"/>
    <cellStyle name="Currency 2 16" xfId="215"/>
    <cellStyle name="Currency 2 17" xfId="216"/>
    <cellStyle name="Currency 2 18" xfId="217"/>
    <cellStyle name="Currency 2 19" xfId="218"/>
    <cellStyle name="Currency 2 2" xfId="219"/>
    <cellStyle name="Currency 2 20" xfId="220"/>
    <cellStyle name="Currency 2 21" xfId="221"/>
    <cellStyle name="Currency 2 22" xfId="222"/>
    <cellStyle name="Currency 2 23" xfId="223"/>
    <cellStyle name="Currency 2 24" xfId="224"/>
    <cellStyle name="Currency 2 25" xfId="225"/>
    <cellStyle name="Currency 2 26" xfId="226"/>
    <cellStyle name="Currency 2 27" xfId="227"/>
    <cellStyle name="Currency 2 28" xfId="228"/>
    <cellStyle name="Currency 2 29" xfId="229"/>
    <cellStyle name="Currency 2 3" xfId="230"/>
    <cellStyle name="Currency 2 30" xfId="231"/>
    <cellStyle name="Currency 2 31" xfId="232"/>
    <cellStyle name="Currency 2 32" xfId="233"/>
    <cellStyle name="Currency 2 33" xfId="234"/>
    <cellStyle name="Currency 2 34" xfId="235"/>
    <cellStyle name="Currency 2 35" xfId="236"/>
    <cellStyle name="Currency 2 36" xfId="237"/>
    <cellStyle name="Currency 2 37" xfId="238"/>
    <cellStyle name="Currency 2 38" xfId="239"/>
    <cellStyle name="Currency 2 39" xfId="240"/>
    <cellStyle name="Currency 2 4" xfId="241"/>
    <cellStyle name="Currency 2 40" xfId="242"/>
    <cellStyle name="Currency 2 5" xfId="243"/>
    <cellStyle name="Currency 2 6" xfId="244"/>
    <cellStyle name="Currency 2 7" xfId="245"/>
    <cellStyle name="Currency 2 8" xfId="246"/>
    <cellStyle name="Currency 2 9" xfId="247"/>
    <cellStyle name="Currency(DM)" xfId="248"/>
    <cellStyle name="Currency(UK)" xfId="249"/>
    <cellStyle name="Currency0" xfId="250"/>
    <cellStyle name="custom" xfId="251"/>
    <cellStyle name="Custom - Style8" xfId="252"/>
    <cellStyle name="Dark" xfId="253"/>
    <cellStyle name="Date" xfId="254"/>
    <cellStyle name="Date Short" xfId="255"/>
    <cellStyle name="date_Annexures to 3CD" xfId="256"/>
    <cellStyle name="Datum" xfId="257"/>
    <cellStyle name="Datum(text)" xfId="258"/>
    <cellStyle name="DELTA" xfId="259"/>
    <cellStyle name="Dezimal (4)" xfId="260"/>
    <cellStyle name="Dezimal (6)" xfId="261"/>
    <cellStyle name="Dezimal [0]_5.6" xfId="262"/>
    <cellStyle name="Dezimal_5.6" xfId="263"/>
    <cellStyle name="Enter Currency (0)" xfId="264"/>
    <cellStyle name="Enter Currency (2)" xfId="265"/>
    <cellStyle name="Enter Units (0)" xfId="266"/>
    <cellStyle name="Enter Units (1)" xfId="267"/>
    <cellStyle name="Enter Units (2)" xfId="268"/>
    <cellStyle name="Entered" xfId="269"/>
    <cellStyle name="Euro" xfId="270"/>
    <cellStyle name="Explanatory Text" xfId="271"/>
    <cellStyle name="Explanatory Text 2" xfId="272"/>
    <cellStyle name="F2" xfId="273"/>
    <cellStyle name="F3" xfId="274"/>
    <cellStyle name="F4" xfId="275"/>
    <cellStyle name="F5" xfId="276"/>
    <cellStyle name="F6" xfId="277"/>
    <cellStyle name="F7" xfId="278"/>
    <cellStyle name="F8" xfId="279"/>
    <cellStyle name="FDC-Pos" xfId="280"/>
    <cellStyle name="Fixed" xfId="281"/>
    <cellStyle name="FORM" xfId="282"/>
    <cellStyle name="Form-name" xfId="283"/>
    <cellStyle name="Form-nr" xfId="284"/>
    <cellStyle name="Good" xfId="285"/>
    <cellStyle name="Good 2" xfId="286"/>
    <cellStyle name="Grey" xfId="287"/>
    <cellStyle name="HEADER" xfId="288"/>
    <cellStyle name="Header1" xfId="289"/>
    <cellStyle name="Header2" xfId="290"/>
    <cellStyle name="Heading 1" xfId="291"/>
    <cellStyle name="Heading 1 2" xfId="292"/>
    <cellStyle name="Heading 2" xfId="293"/>
    <cellStyle name="Heading 2 2" xfId="294"/>
    <cellStyle name="Heading 3" xfId="295"/>
    <cellStyle name="Heading 3 2" xfId="296"/>
    <cellStyle name="Heading 4" xfId="297"/>
    <cellStyle name="Heading 4 2" xfId="298"/>
    <cellStyle name="Heading1" xfId="299"/>
    <cellStyle name="Heading2" xfId="300"/>
    <cellStyle name="Hyperlink 2" xfId="301"/>
    <cellStyle name="Hyperlink seguido" xfId="302"/>
    <cellStyle name="Indian Amount" xfId="303"/>
    <cellStyle name="Input" xfId="304"/>
    <cellStyle name="Input [yellow]" xfId="305"/>
    <cellStyle name="Input 2" xfId="306"/>
    <cellStyle name="INR" xfId="307"/>
    <cellStyle name="inr.ps" xfId="308"/>
    <cellStyle name="KGName" xfId="309"/>
    <cellStyle name="KG-Nr" xfId="310"/>
    <cellStyle name="Kol.-Titel" xfId="311"/>
    <cellStyle name="Linie" xfId="312"/>
    <cellStyle name="Linie-nr" xfId="313"/>
    <cellStyle name="Link Currency (0)" xfId="314"/>
    <cellStyle name="Link Currency (2)" xfId="315"/>
    <cellStyle name="Link Units (0)" xfId="316"/>
    <cellStyle name="Link Units (1)" xfId="317"/>
    <cellStyle name="Link Units (2)" xfId="318"/>
    <cellStyle name="Linked Cell" xfId="319"/>
    <cellStyle name="Linked Cell 2" xfId="320"/>
    <cellStyle name="Milliers [0]_FAX!" xfId="321"/>
    <cellStyle name="Milliers_FAX!" xfId="322"/>
    <cellStyle name="Moeda [0]_dimon" xfId="323"/>
    <cellStyle name="Moeda_dimon" xfId="324"/>
    <cellStyle name="Monétaire [0]_FAX!" xfId="325"/>
    <cellStyle name="Monétaire_FAX!" xfId="326"/>
    <cellStyle name="Neutral" xfId="327"/>
    <cellStyle name="Neutral 2" xfId="328"/>
    <cellStyle name="no dec" xfId="329"/>
    <cellStyle name="Norma,_4441-THANA MAT" xfId="330"/>
    <cellStyle name="Normal - Style1" xfId="331"/>
    <cellStyle name="Normal 10" xfId="332"/>
    <cellStyle name="Normal 11" xfId="333"/>
    <cellStyle name="Normal 12" xfId="334"/>
    <cellStyle name="Normal 13" xfId="335"/>
    <cellStyle name="Normal 14" xfId="336"/>
    <cellStyle name="Normal 15" xfId="337"/>
    <cellStyle name="Normal 16" xfId="338"/>
    <cellStyle name="Normal 17" xfId="339"/>
    <cellStyle name="Normal 18" xfId="340"/>
    <cellStyle name="Normal 19" xfId="341"/>
    <cellStyle name="Normal 2" xfId="342"/>
    <cellStyle name="Normal 2 2" xfId="343"/>
    <cellStyle name="Normal 2 2 2" xfId="344"/>
    <cellStyle name="Normal 2 2 2 2" xfId="345"/>
    <cellStyle name="Normal 2 2 3" xfId="346"/>
    <cellStyle name="Normal 2 2 3 2" xfId="347"/>
    <cellStyle name="Normal 2 3" xfId="348"/>
    <cellStyle name="Normal 2 4" xfId="349"/>
    <cellStyle name="Normal 2 5" xfId="350"/>
    <cellStyle name="Normal 2_Financials WWIL 22(1).06.2009 after editing" xfId="351"/>
    <cellStyle name="Normal 20" xfId="352"/>
    <cellStyle name="Normal 21" xfId="353"/>
    <cellStyle name="Normal 22" xfId="354"/>
    <cellStyle name="Normal 23" xfId="355"/>
    <cellStyle name="Normal 24" xfId="356"/>
    <cellStyle name="Normal 25" xfId="357"/>
    <cellStyle name="Normal 26" xfId="358"/>
    <cellStyle name="Normal 27" xfId="359"/>
    <cellStyle name="Normal 28" xfId="360"/>
    <cellStyle name="Normal 29" xfId="361"/>
    <cellStyle name="Normal 3" xfId="362"/>
    <cellStyle name="Normal 3 2" xfId="363"/>
    <cellStyle name="Normal 3 3" xfId="364"/>
    <cellStyle name="Normal 3 4" xfId="365"/>
    <cellStyle name="Normal 3 5" xfId="366"/>
    <cellStyle name="Normal 3_Financials WWIL 22(1).06.2009 after editing" xfId="367"/>
    <cellStyle name="Normal 30" xfId="368"/>
    <cellStyle name="Normal 31" xfId="369"/>
    <cellStyle name="Normal 32" xfId="370"/>
    <cellStyle name="Normal 33" xfId="371"/>
    <cellStyle name="Normal 34" xfId="372"/>
    <cellStyle name="Normal 35" xfId="373"/>
    <cellStyle name="Normal 36" xfId="374"/>
    <cellStyle name="Normal 37" xfId="375"/>
    <cellStyle name="Normal 38" xfId="376"/>
    <cellStyle name="Normal 39" xfId="377"/>
    <cellStyle name="Normal 4" xfId="378"/>
    <cellStyle name="Normal 4 2" xfId="379"/>
    <cellStyle name="Normal 4 3" xfId="380"/>
    <cellStyle name="Normal 4 4" xfId="381"/>
    <cellStyle name="Normal 4_Mukta financials KPMG_format" xfId="382"/>
    <cellStyle name="Normal 40" xfId="383"/>
    <cellStyle name="Normal 41" xfId="384"/>
    <cellStyle name="Normal 42" xfId="385"/>
    <cellStyle name="Normal 43" xfId="386"/>
    <cellStyle name="Normal 44" xfId="387"/>
    <cellStyle name="Normal 45" xfId="388"/>
    <cellStyle name="Normal 46" xfId="389"/>
    <cellStyle name="Normal 47" xfId="390"/>
    <cellStyle name="Normal 48" xfId="391"/>
    <cellStyle name="Normal 49" xfId="392"/>
    <cellStyle name="Normal 5" xfId="393"/>
    <cellStyle name="Normal 5 10" xfId="394"/>
    <cellStyle name="Normal 5 11" xfId="395"/>
    <cellStyle name="Normal 5 12" xfId="396"/>
    <cellStyle name="Normal 5 13" xfId="397"/>
    <cellStyle name="Normal 5 14" xfId="398"/>
    <cellStyle name="Normal 5 15" xfId="399"/>
    <cellStyle name="Normal 5 16" xfId="400"/>
    <cellStyle name="Normal 5 17" xfId="401"/>
    <cellStyle name="Normal 5 18" xfId="402"/>
    <cellStyle name="Normal 5 19" xfId="403"/>
    <cellStyle name="Normal 5 2" xfId="404"/>
    <cellStyle name="Normal 5 20" xfId="405"/>
    <cellStyle name="Normal 5 21" xfId="406"/>
    <cellStyle name="Normal 5 22" xfId="407"/>
    <cellStyle name="Normal 5 23" xfId="408"/>
    <cellStyle name="Normal 5 24" xfId="409"/>
    <cellStyle name="Normal 5 25" xfId="410"/>
    <cellStyle name="Normal 5 26" xfId="411"/>
    <cellStyle name="Normal 5 27" xfId="412"/>
    <cellStyle name="Normal 5 28" xfId="413"/>
    <cellStyle name="Normal 5 29" xfId="414"/>
    <cellStyle name="Normal 5 3" xfId="415"/>
    <cellStyle name="Normal 5 30" xfId="416"/>
    <cellStyle name="Normal 5 31" xfId="417"/>
    <cellStyle name="Normal 5 32" xfId="418"/>
    <cellStyle name="Normal 5 33" xfId="419"/>
    <cellStyle name="Normal 5 34" xfId="420"/>
    <cellStyle name="Normal 5 35" xfId="421"/>
    <cellStyle name="Normal 5 36" xfId="422"/>
    <cellStyle name="Normal 5 37" xfId="423"/>
    <cellStyle name="Normal 5 38" xfId="424"/>
    <cellStyle name="Normal 5 39" xfId="425"/>
    <cellStyle name="Normal 5 4" xfId="426"/>
    <cellStyle name="Normal 5 40" xfId="427"/>
    <cellStyle name="Normal 5 5" xfId="428"/>
    <cellStyle name="Normal 5 6" xfId="429"/>
    <cellStyle name="Normal 5 7" xfId="430"/>
    <cellStyle name="Normal 5 8" xfId="431"/>
    <cellStyle name="Normal 5 9" xfId="432"/>
    <cellStyle name="Normal 50" xfId="433"/>
    <cellStyle name="Normal 51" xfId="434"/>
    <cellStyle name="Normal 52" xfId="435"/>
    <cellStyle name="Normal 6" xfId="436"/>
    <cellStyle name="Normal 7" xfId="437"/>
    <cellStyle name="Normal 7 2" xfId="438"/>
    <cellStyle name="Normal 7 2 2" xfId="439"/>
    <cellStyle name="Normal 8" xfId="440"/>
    <cellStyle name="Normal 9" xfId="441"/>
    <cellStyle name="Normal 9 2" xfId="442"/>
    <cellStyle name="Note" xfId="443"/>
    <cellStyle name="Note 2" xfId="444"/>
    <cellStyle name="number" xfId="445"/>
    <cellStyle name="Output" xfId="446"/>
    <cellStyle name="Output 2" xfId="447"/>
    <cellStyle name="Output Amounts" xfId="448"/>
    <cellStyle name="Output Column Headings" xfId="449"/>
    <cellStyle name="Output Line Items" xfId="450"/>
    <cellStyle name="Output Report Heading" xfId="451"/>
    <cellStyle name="Output Report Title" xfId="452"/>
    <cellStyle name="Percent" xfId="453"/>
    <cellStyle name="Percent [0]" xfId="454"/>
    <cellStyle name="Percent [00]" xfId="455"/>
    <cellStyle name="Percent [2]" xfId="456"/>
    <cellStyle name="Percent 10" xfId="457"/>
    <cellStyle name="Percent 2" xfId="458"/>
    <cellStyle name="Percent 2 2" xfId="459"/>
    <cellStyle name="Percent 3" xfId="460"/>
    <cellStyle name="Percent 4" xfId="461"/>
    <cellStyle name="Percent 5" xfId="462"/>
    <cellStyle name="Percent 6" xfId="463"/>
    <cellStyle name="Periode" xfId="464"/>
    <cellStyle name="PrePop Currency (0)" xfId="465"/>
    <cellStyle name="PrePop Currency (2)" xfId="466"/>
    <cellStyle name="PrePop Units (0)" xfId="467"/>
    <cellStyle name="PrePop Units (1)" xfId="468"/>
    <cellStyle name="PrePop Units (2)" xfId="469"/>
    <cellStyle name="Region" xfId="470"/>
    <cellStyle name="RevList" xfId="471"/>
    <cellStyle name="Rs" xfId="472"/>
    <cellStyle name="SAPBEXaggData" xfId="473"/>
    <cellStyle name="SAPBEXaggDataEmph" xfId="474"/>
    <cellStyle name="SAPBEXaggItem" xfId="475"/>
    <cellStyle name="SAPBEXaggItemX" xfId="476"/>
    <cellStyle name="SAPBEXchaText" xfId="477"/>
    <cellStyle name="SAPBEXexcBad7" xfId="478"/>
    <cellStyle name="SAPBEXexcBad8" xfId="479"/>
    <cellStyle name="SAPBEXexcBad9" xfId="480"/>
    <cellStyle name="SAPBEXexcCritical4" xfId="481"/>
    <cellStyle name="SAPBEXexcCritical5" xfId="482"/>
    <cellStyle name="SAPBEXexcCritical6" xfId="483"/>
    <cellStyle name="SAPBEXexcGood1" xfId="484"/>
    <cellStyle name="SAPBEXexcGood2" xfId="485"/>
    <cellStyle name="SAPBEXexcGood3" xfId="486"/>
    <cellStyle name="SAPBEXfilterDrill" xfId="487"/>
    <cellStyle name="SAPBEXfilterItem" xfId="488"/>
    <cellStyle name="SAPBEXfilterText" xfId="489"/>
    <cellStyle name="SAPBEXformats" xfId="490"/>
    <cellStyle name="SAPBEXheaderItem" xfId="491"/>
    <cellStyle name="SAPBEXheaderText" xfId="492"/>
    <cellStyle name="SAPBEXHLevel0" xfId="493"/>
    <cellStyle name="SAPBEXHLevel0X" xfId="494"/>
    <cellStyle name="SAPBEXHLevel1" xfId="495"/>
    <cellStyle name="SAPBEXHLevel1X" xfId="496"/>
    <cellStyle name="SAPBEXHLevel2" xfId="497"/>
    <cellStyle name="SAPBEXHLevel2X" xfId="498"/>
    <cellStyle name="SAPBEXHLevel3" xfId="499"/>
    <cellStyle name="SAPBEXHLevel3X" xfId="500"/>
    <cellStyle name="SAPBEXresData" xfId="501"/>
    <cellStyle name="SAPBEXresDataEmph" xfId="502"/>
    <cellStyle name="SAPBEXresItem" xfId="503"/>
    <cellStyle name="SAPBEXresItemX" xfId="504"/>
    <cellStyle name="SAPBEXstdData" xfId="505"/>
    <cellStyle name="SAPBEXstdDataEmph" xfId="506"/>
    <cellStyle name="SAPBEXstdItem" xfId="507"/>
    <cellStyle name="SAPBEXstdItemX" xfId="508"/>
    <cellStyle name="SAPBEXtitle" xfId="509"/>
    <cellStyle name="SAPBEXundefined" xfId="510"/>
    <cellStyle name="Seite" xfId="511"/>
    <cellStyle name="shade" xfId="512"/>
    <cellStyle name="Standard_5.4c" xfId="513"/>
    <cellStyle name="STYL1 - Style1" xfId="514"/>
    <cellStyle name="Style 1" xfId="515"/>
    <cellStyle name="Subtotal" xfId="516"/>
    <cellStyle name="Sulzer" xfId="517"/>
    <cellStyle name="Text Indent A" xfId="518"/>
    <cellStyle name="Text Indent B" xfId="519"/>
    <cellStyle name="Text Indent C" xfId="520"/>
    <cellStyle name="þ_x001D_ð'_x000C_ïþ÷_x000C_âþU_x0001_Ó_x0007_©_x000E__x000F__x0001__x0001_" xfId="521"/>
    <cellStyle name="Times New Roman" xfId="522"/>
    <cellStyle name="Title" xfId="523"/>
    <cellStyle name="Title 2" xfId="524"/>
    <cellStyle name="Total" xfId="525"/>
    <cellStyle name="Total 2" xfId="526"/>
    <cellStyle name="UB/PB/KG" xfId="527"/>
    <cellStyle name="Values" xfId="528"/>
    <cellStyle name="ValuesBKE" xfId="529"/>
    <cellStyle name="Währung [0]_5.4c" xfId="530"/>
    <cellStyle name="Währung_5.4c" xfId="531"/>
    <cellStyle name="Warning Text" xfId="532"/>
    <cellStyle name="Warning Text 2" xfId="533"/>
    <cellStyle name="W臧rung [0]_Pr.Ev. CCC" xfId="534"/>
    <cellStyle name="W臧rung_Pr.Ev. CCC" xfId="535"/>
    <cellStyle name="뷭?_BOOKSHIP_ 인원 " xfId="536"/>
    <cellStyle name="콤마 [0]_ 비목별 월별기술 " xfId="537"/>
    <cellStyle name="콤마_ 비목별 월별기술 " xfId="538"/>
    <cellStyle name="통화 [0]_ 비목별 월별기술 " xfId="539"/>
    <cellStyle name="통화_ 비목별 월별기술 " xfId="540"/>
    <cellStyle name="표준_ 1-3 " xfId="541"/>
    <cellStyle name="桁区切り [0.00]_ARAVA" xfId="542"/>
    <cellStyle name="桁区切り_ARAVA" xfId="543"/>
    <cellStyle name="標準_94物件" xfId="544"/>
    <cellStyle name="通貨 [0.00]_ARAVA" xfId="545"/>
    <cellStyle name="通貨_ARAVA" xfId="5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ayer\My%20Documents\IS%20Pivo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Lbsanjay\sanjay%20common\Documents%20and%20Settings\duggal.NIKORL.000\Local%20Settings\Temporary%20Internet%20Files\OLK1\duggal%20d\Duggal_Dgh\DGH%20REPORT\2000-2001\Q1\Multiple(%20DGH)AP%20vs%20Actual%20(2000-200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Vinayak\c\CREDITORS%20AGEING\CREDITORS-OC'02-CORP.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Audit%20Projects\Mukta%20Arts\December%202010\Rent\Rent%20Income.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Backup\Nikesh%20Backup\KPMG%20Current%20Clients\Mukta%20Arts%20March%202011\Glenn%20Points\Glenn\Anuj\Rent,%20Amenities%20and%20Miscellaneous%20Income\Other%20Income.xlsx"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WINFDC\DATA\XLS-E\CATEL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bsanjay\sanjay%20common\Finance\MIS%20Niko%20Calgary\2004-05\August'04\Niko_Calgary%20August'04%20(Period_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V:\f12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ura\C\acct\2002-03\CREDITORS%20OUTSTANDING-MARCH'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rogram%20files\qualcomm\eudora%20mail\attach\AGROEMPLISTCHECKFIL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ayer\My%20Documents\KPMG\OLd%20C%20Data\Divyang\BIL\A%20Y%202004-05\Long%20Term%20Capital%20Gain%20-%20Dec%200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program%20files\qualcomm\eudora%20mail\attach\AGROBONSAEX1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AGRO%202001-2002\OCTOBER%20-%20ISAGRO%20-%20FINAL\HEAD%20OFFICE%20SCHEDULES-PWC\2529-5321-5322-5323-5325-5327-5329%20EMPLOYEE%20LOAN%20SCHEDULE-REVISED%2028.12.0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Shashank\c\progra~1\qualcomm\eudora~1\attach\MARCH-SEP%20COMPARI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b"/>
      <sheetName val="Linked File"/>
      <sheetName val="INCST2006"/>
      <sheetName val="PARS99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KPMG -I"/>
      <sheetName val="Q-Hazira"/>
      <sheetName val="Q-BHA"/>
      <sheetName val="Q-CMY"/>
      <sheetName val="Q-Mtr"/>
      <sheetName val="Q-Sbm"/>
      <sheetName val="Q1-Hazira (2)"/>
      <sheetName val="Q3 orig29.1.2001"/>
      <sheetName val="Q3-Hazira (F)"/>
      <sheetName val="Q4-Hazira"/>
      <sheetName val="HAZ-2001final"/>
      <sheetName val="Tax working"/>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SPERLEDGER"/>
      <sheetName val="SEPT'2002- BILL WISE"/>
      <sheetName val="TEST"/>
      <sheetName val="AS PER LEDGER"/>
      <sheetName val="OCT'02"/>
      <sheetName val="P20"/>
      <sheetName val="SSOFrm"/>
      <sheetName val="CREDITORS-OC'02-CORP"/>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ExistingRangeDetails"/>
      <sheetName val="9 month"/>
      <sheetName val="3 month"/>
      <sheetName val="Straightlining"/>
      <sheetName val="Rent Logic test"/>
      <sheetName val="Amenities Logic Test"/>
      <sheetName val="Summary"/>
    </sheetNames>
    <sheetDataSet>
      <sheetData sheetId="2">
        <row r="10">
          <cell r="F10">
            <v>2</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Lead"/>
      <sheetName val="Rent 1 yr"/>
      <sheetName val="Rent 3 months"/>
      <sheetName val="Rent Logic test"/>
      <sheetName val="Straightlining"/>
      <sheetName val="AC 1 yr"/>
      <sheetName val="AC 3 months"/>
      <sheetName val="Amenities Logic Test"/>
      <sheetName val="Misc 1 yr"/>
      <sheetName val="Misc 3 months"/>
      <sheetName val="Interest on FD"/>
    </sheetNames>
    <sheetDataSet>
      <sheetData sheetId="3">
        <row r="19">
          <cell r="G19">
            <v>18458150</v>
          </cell>
        </row>
        <row r="25">
          <cell r="G25">
            <v>4594777.5</v>
          </cell>
        </row>
        <row r="30">
          <cell r="G30">
            <v>2860620</v>
          </cell>
        </row>
        <row r="36">
          <cell r="G36">
            <v>1587500</v>
          </cell>
        </row>
        <row r="41">
          <cell r="G41">
            <v>1172655</v>
          </cell>
        </row>
        <row r="47">
          <cell r="G47">
            <v>198333</v>
          </cell>
        </row>
        <row r="53">
          <cell r="G53">
            <v>8574178</v>
          </cell>
        </row>
        <row r="59">
          <cell r="G59">
            <v>603850</v>
          </cell>
        </row>
      </sheetData>
      <sheetData sheetId="7">
        <row r="21">
          <cell r="G21">
            <v>1113138</v>
          </cell>
        </row>
        <row r="27">
          <cell r="G27">
            <v>158061</v>
          </cell>
        </row>
        <row r="32">
          <cell r="G32">
            <v>3668749</v>
          </cell>
        </row>
        <row r="37">
          <cell r="G37">
            <v>1492470</v>
          </cell>
        </row>
        <row r="43">
          <cell r="G43">
            <v>11023966</v>
          </cell>
        </row>
        <row r="48">
          <cell r="G48">
            <v>46450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Input"/>
      <sheetName val="ASPERLEDGER"/>
      <sheetName val="P20"/>
    </sheetNames>
    <sheetDataSet>
      <sheetData sheetId="0">
        <row r="8">
          <cell r="B8">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atastics"/>
      <sheetName val="TB"/>
      <sheetName val="BalSheet"/>
      <sheetName val="incomeYTD"/>
      <sheetName val="ARsumm"/>
      <sheetName val="APsumm"/>
      <sheetName val="Profit Petroleum"/>
      <sheetName val="PP Calculatio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5.2.1"/>
      <sheetName val="5.2.2"/>
      <sheetName val="5.1"/>
      <sheetName val="scene2001"/>
      <sheetName val="sulmis"/>
      <sheetName val="Sheet2"/>
      <sheetName val="COST1_12FINAL"/>
      <sheetName val="CGS"/>
      <sheetName val="sumpl01"/>
      <sheetName val="Hrlyrate 2001"/>
      <sheetName val="Hrly rate(revised)"/>
      <sheetName val="BU01costsummary"/>
      <sheetName val="Depreciation"/>
      <sheetName val="rfsaleses2001"/>
      <sheetName val="SUMESBKG01"/>
      <sheetName val="sortbook"/>
      <sheetName val="Esbkg01"/>
      <sheetName val="Esmtl01"/>
      <sheetName val="f101book"/>
      <sheetName val="Bu00sales"/>
      <sheetName val="Ob2000"/>
      <sheetName val="Percost"/>
      <sheetName val="Operexps"/>
      <sheetName val="EXPSSUM"/>
      <sheetName val="sal Jan-Jul 01"/>
      <sheetName val="cgstsa9600"/>
      <sheetName val="Misbu02"/>
      <sheetName val="gendet"/>
      <sheetName val="summary cc2001"/>
      <sheetName val="revbuo2"/>
      <sheetName val="Expshist"/>
      <sheetName val="aborption"/>
      <sheetName val="Variance"/>
      <sheetName val="prodmix"/>
      <sheetName val="BU00book"/>
      <sheetName val="comments"/>
      <sheetName val="busplan option"/>
      <sheetName val="booking gp stat"/>
      <sheetName val="bookstat"/>
      <sheetName val="bsheet"/>
      <sheetName val="opasst"/>
      <sheetName val="cashflow"/>
      <sheetName val="gpmodel"/>
      <sheetName val="WORKINGS"/>
      <sheetName val="busplan option (2)"/>
      <sheetName val="AS PER BUD 2001 (3)"/>
      <sheetName val="Sumpl"/>
      <sheetName val="Sheet1"/>
      <sheetName val="gpmtlopt"/>
      <sheetName val="gpmtlpes"/>
      <sheetName val="sortdisp (2)"/>
      <sheetName val="Bookf2"/>
      <sheetName val="Disp"/>
      <sheetName val="f1pes"/>
      <sheetName val="Roughes01"/>
      <sheetName val="f1opt"/>
      <sheetName val="dispsum"/>
      <sheetName val="sortdisp"/>
      <sheetName val="Disp (2)"/>
      <sheetName val="pob"/>
      <sheetName val="MISes01"/>
      <sheetName val="octact"/>
    </sheetNames>
    <sheetDataSet>
      <sheetData sheetId="6">
        <row r="3">
          <cell r="O3" t="str">
            <v>BUDGET 2001</v>
          </cell>
        </row>
        <row r="4">
          <cell r="A4" t="str">
            <v>EMPLOYEES WELFARE560</v>
          </cell>
          <cell r="O4">
            <v>6500</v>
          </cell>
        </row>
        <row r="5">
          <cell r="A5" t="str">
            <v>EMPLOYEES WELFARE561</v>
          </cell>
          <cell r="O5">
            <v>6300000</v>
          </cell>
        </row>
        <row r="6">
          <cell r="A6" t="str">
            <v>ADVT-CLASSIFIED560</v>
          </cell>
          <cell r="O6">
            <v>10000</v>
          </cell>
        </row>
        <row r="7">
          <cell r="A7" t="str">
            <v>ADVT-SOVINEOUR560</v>
          </cell>
          <cell r="O7">
            <v>2000</v>
          </cell>
        </row>
        <row r="8">
          <cell r="A8" t="str">
            <v>BOOKS &amp; PERIODICALS560</v>
          </cell>
          <cell r="O8">
            <v>1000</v>
          </cell>
        </row>
        <row r="9">
          <cell r="A9" t="str">
            <v>CONVEYANCE560</v>
          </cell>
          <cell r="O9">
            <v>3000</v>
          </cell>
        </row>
        <row r="10">
          <cell r="A10" t="str">
            <v>FORIGN TRAVEL EXP-OTHERS560</v>
          </cell>
          <cell r="O10">
            <v>100000</v>
          </cell>
        </row>
        <row r="11">
          <cell r="A11" t="str">
            <v>MEM &amp; SUBSCRIPTION560</v>
          </cell>
          <cell r="O11">
            <v>6000</v>
          </cell>
        </row>
        <row r="12">
          <cell r="A12" t="str">
            <v>MOTOR CAR EXPENSES560</v>
          </cell>
          <cell r="O12">
            <v>200000</v>
          </cell>
        </row>
        <row r="13">
          <cell r="A13" t="str">
            <v>SUNDRY EXPENSES FACTORY560</v>
          </cell>
          <cell r="O13">
            <v>9000</v>
          </cell>
        </row>
        <row r="14">
          <cell r="A14" t="str">
            <v>TEL FACTORY560</v>
          </cell>
          <cell r="O14">
            <v>50000</v>
          </cell>
        </row>
        <row r="15">
          <cell r="A15" t="str">
            <v>TRAINING &amp; DEVELOPENT560</v>
          </cell>
          <cell r="O15">
            <v>500000</v>
          </cell>
        </row>
        <row r="16">
          <cell r="A16" t="str">
            <v>TRAVELLING EXPS FACTORY560</v>
          </cell>
          <cell r="O16">
            <v>100000</v>
          </cell>
        </row>
        <row r="17">
          <cell r="A17" t="str">
            <v>ADVT-SOVINEOUR561</v>
          </cell>
          <cell r="O17">
            <v>5000</v>
          </cell>
        </row>
        <row r="18">
          <cell r="A18" t="str">
            <v>ARMADA JEEP EXPS561</v>
          </cell>
        </row>
        <row r="19">
          <cell r="A19" t="str">
            <v>BOOKS &amp; PERIODICALS561</v>
          </cell>
          <cell r="O19">
            <v>18000</v>
          </cell>
        </row>
        <row r="20">
          <cell r="A20" t="str">
            <v>CONVEYANCE561</v>
          </cell>
          <cell r="O20">
            <v>90000</v>
          </cell>
        </row>
        <row r="21">
          <cell r="A21" t="str">
            <v>DONATION561</v>
          </cell>
        </row>
        <row r="22">
          <cell r="A22" t="str">
            <v>ELECTRICITY CHARGES561</v>
          </cell>
          <cell r="O22">
            <v>20000</v>
          </cell>
        </row>
        <row r="23">
          <cell r="A23" t="str">
            <v>GARDENING EXPENSES561</v>
          </cell>
          <cell r="O23">
            <v>215000</v>
          </cell>
        </row>
        <row r="24">
          <cell r="A24" t="str">
            <v>HIRE CHARGES561</v>
          </cell>
          <cell r="O24">
            <v>5000</v>
          </cell>
        </row>
        <row r="25">
          <cell r="A25" t="str">
            <v>LEGAL &amp; PROF FEES561</v>
          </cell>
          <cell r="O25">
            <v>150000</v>
          </cell>
        </row>
        <row r="26">
          <cell r="A26" t="str">
            <v>LICENCE &amp; REGISTRATION561</v>
          </cell>
          <cell r="O26">
            <v>50000</v>
          </cell>
        </row>
        <row r="27">
          <cell r="A27" t="str">
            <v>MEM &amp; SUBSCRIPTION561</v>
          </cell>
          <cell r="O27">
            <v>50000</v>
          </cell>
        </row>
        <row r="28">
          <cell r="A28" t="str">
            <v>MOTOR CAR EXPENSES561</v>
          </cell>
          <cell r="O28">
            <v>270000</v>
          </cell>
        </row>
        <row r="29">
          <cell r="A29" t="str">
            <v>POSTAGE &amp; TELEGRAM561</v>
          </cell>
          <cell r="O29">
            <v>700000</v>
          </cell>
        </row>
        <row r="30">
          <cell r="A30" t="str">
            <v>PRINTING &amp; ST. FACTORY561</v>
          </cell>
          <cell r="O30">
            <v>5000</v>
          </cell>
        </row>
        <row r="31">
          <cell r="A31" t="str">
            <v>RATES &amp; TAXES561</v>
          </cell>
          <cell r="O31">
            <v>500000</v>
          </cell>
        </row>
        <row r="32">
          <cell r="A32" t="str">
            <v>REPAIRS &amp;  MAINTENANCE-BUILDING561</v>
          </cell>
          <cell r="O32">
            <v>500000</v>
          </cell>
        </row>
        <row r="33">
          <cell r="A33" t="str">
            <v>REPAIRS &amp;  MAINTENANCE-CONTRACT561</v>
          </cell>
          <cell r="O33">
            <v>240000</v>
          </cell>
        </row>
        <row r="34">
          <cell r="A34" t="str">
            <v>REPAIRS &amp;  MAINTENANCE-OTHERS561</v>
          </cell>
          <cell r="O34">
            <v>400000</v>
          </cell>
        </row>
        <row r="35">
          <cell r="A35" t="str">
            <v>REPAIRS &amp;  MAINTENANCE-XEROX MACH561</v>
          </cell>
          <cell r="O35">
            <v>220000</v>
          </cell>
        </row>
        <row r="36">
          <cell r="A36" t="str">
            <v>SECURITY CHARGES561</v>
          </cell>
          <cell r="O36">
            <v>950000</v>
          </cell>
        </row>
        <row r="37">
          <cell r="A37" t="str">
            <v>SITARA PRINTING EXPS561</v>
          </cell>
          <cell r="O37">
            <v>150000</v>
          </cell>
        </row>
        <row r="38">
          <cell r="A38" t="str">
            <v>SUNDRY EXPENSES FACTORY561</v>
          </cell>
          <cell r="O38">
            <v>420000</v>
          </cell>
        </row>
        <row r="39">
          <cell r="A39" t="str">
            <v>TEL FACTORY561</v>
          </cell>
          <cell r="O39">
            <v>700000</v>
          </cell>
        </row>
        <row r="40">
          <cell r="A40" t="str">
            <v>STORES PURCH &amp; CONSUMABLES311</v>
          </cell>
        </row>
        <row r="41">
          <cell r="A41" t="str">
            <v>STORES PURCH &amp; CONSUMABLES330</v>
          </cell>
          <cell r="O41">
            <v>6000000</v>
          </cell>
        </row>
        <row r="42">
          <cell r="A42" t="str">
            <v>EMPLOYEES WELFARE180</v>
          </cell>
          <cell r="O42">
            <v>30000</v>
          </cell>
        </row>
        <row r="43">
          <cell r="A43" t="str">
            <v>ADVT-OTHERS180</v>
          </cell>
          <cell r="O43">
            <v>50000</v>
          </cell>
        </row>
        <row r="44">
          <cell r="A44" t="str">
            <v>ADVT-SOVINEOUR180</v>
          </cell>
          <cell r="O44">
            <v>10000</v>
          </cell>
        </row>
        <row r="45">
          <cell r="A45" t="str">
            <v>BOOKS &amp; PERIODICALS180</v>
          </cell>
          <cell r="O45">
            <v>5000</v>
          </cell>
        </row>
        <row r="46">
          <cell r="A46" t="str">
            <v>CAR HIRE CHARGES180</v>
          </cell>
          <cell r="O46">
            <v>30000</v>
          </cell>
        </row>
        <row r="47">
          <cell r="A47" t="str">
            <v>CONFERENCE EXPENSES180</v>
          </cell>
          <cell r="O47">
            <v>400000</v>
          </cell>
        </row>
        <row r="48">
          <cell r="A48" t="str">
            <v>CONVEYANCE180</v>
          </cell>
          <cell r="O48">
            <v>18000</v>
          </cell>
        </row>
        <row r="49">
          <cell r="A49" t="str">
            <v>DONATION180</v>
          </cell>
          <cell r="O49">
            <v>20000</v>
          </cell>
        </row>
        <row r="50">
          <cell r="A50" t="str">
            <v>FORIGN TRAVEL EXP-OTHERS180</v>
          </cell>
          <cell r="O50">
            <v>1000000</v>
          </cell>
        </row>
        <row r="51">
          <cell r="A51" t="str">
            <v>LEGAL &amp; PROF FEES180</v>
          </cell>
          <cell r="O51">
            <v>60000</v>
          </cell>
        </row>
        <row r="52">
          <cell r="A52" t="str">
            <v>LICENCE &amp; REGISTRATION180</v>
          </cell>
        </row>
        <row r="53">
          <cell r="A53" t="str">
            <v>MEM &amp; SUBSCRIPTION180</v>
          </cell>
          <cell r="O53">
            <v>70000</v>
          </cell>
        </row>
        <row r="54">
          <cell r="A54" t="str">
            <v>MOTOR CAR EXPENSES180</v>
          </cell>
          <cell r="O54">
            <v>225000</v>
          </cell>
        </row>
        <row r="55">
          <cell r="A55" t="str">
            <v>POSTAGE &amp; TELEGRAM180</v>
          </cell>
          <cell r="O55">
            <v>1000</v>
          </cell>
        </row>
        <row r="56">
          <cell r="A56" t="str">
            <v>PRINTING &amp; ST. FACTORY180</v>
          </cell>
        </row>
        <row r="57">
          <cell r="A57" t="str">
            <v>RATES &amp; TAXES180</v>
          </cell>
        </row>
        <row r="58">
          <cell r="A58" t="str">
            <v>RENT- RVS MANI180</v>
          </cell>
          <cell r="O58">
            <v>360000</v>
          </cell>
        </row>
        <row r="59">
          <cell r="A59" t="str">
            <v>REPAIRS &amp;  MAINTENANCE-OTHERS180</v>
          </cell>
          <cell r="O59">
            <v>5000</v>
          </cell>
        </row>
        <row r="60">
          <cell r="A60" t="str">
            <v>SUNDRY EXPENSES FACTORY180</v>
          </cell>
          <cell r="O60">
            <v>120000</v>
          </cell>
        </row>
        <row r="61">
          <cell r="A61" t="str">
            <v>TEL FACTORY180</v>
          </cell>
          <cell r="O61">
            <v>300000</v>
          </cell>
        </row>
        <row r="62">
          <cell r="A62" t="str">
            <v>TELEX/FAX FACTORY180</v>
          </cell>
          <cell r="O62">
            <v>24000</v>
          </cell>
        </row>
        <row r="63">
          <cell r="A63" t="str">
            <v>TRAVELLING EXPS FACTORY180</v>
          </cell>
          <cell r="O63">
            <v>360000</v>
          </cell>
        </row>
        <row r="64">
          <cell r="A64" t="str">
            <v>EMPLOYEES WELFARE284</v>
          </cell>
          <cell r="O64">
            <v>2000</v>
          </cell>
        </row>
        <row r="65">
          <cell r="A65" t="str">
            <v>CONVEYANCE284</v>
          </cell>
          <cell r="O65">
            <v>45000</v>
          </cell>
        </row>
        <row r="66">
          <cell r="A66" t="str">
            <v>CONVEYANCE RLY PASS284</v>
          </cell>
          <cell r="O66">
            <v>9000</v>
          </cell>
        </row>
        <row r="67">
          <cell r="A67" t="str">
            <v>FORIGN TRAVEL EXP-OTHERS284</v>
          </cell>
          <cell r="O67">
            <v>120000</v>
          </cell>
        </row>
        <row r="68">
          <cell r="A68" t="str">
            <v>MEM &amp; SUBSCRIPTION284</v>
          </cell>
          <cell r="O68">
            <v>2000</v>
          </cell>
        </row>
        <row r="69">
          <cell r="A69" t="str">
            <v>MOTOR CAR EXPENSES284</v>
          </cell>
          <cell r="O69">
            <v>80000</v>
          </cell>
        </row>
        <row r="70">
          <cell r="A70" t="str">
            <v>POSTAGE &amp; TELEGRAM284</v>
          </cell>
        </row>
        <row r="71">
          <cell r="A71" t="str">
            <v>REPAIRS &amp;  MAINTENANCE-OTHERS284</v>
          </cell>
        </row>
        <row r="72">
          <cell r="A72" t="str">
            <v>SUNDRY EXPENSES FACTORY284</v>
          </cell>
          <cell r="O72">
            <v>7000</v>
          </cell>
        </row>
        <row r="73">
          <cell r="A73" t="str">
            <v>TEL FACTORY284</v>
          </cell>
          <cell r="O73">
            <v>150000</v>
          </cell>
        </row>
        <row r="74">
          <cell r="A74" t="str">
            <v>TRAVELLING EXPS FACTORY284</v>
          </cell>
          <cell r="O74">
            <v>300000</v>
          </cell>
        </row>
        <row r="75">
          <cell r="A75" t="str">
            <v>CONVEYANCE289</v>
          </cell>
        </row>
        <row r="76">
          <cell r="A76" t="str">
            <v>SUNDRY EXPENSES FACTORY289</v>
          </cell>
        </row>
        <row r="77">
          <cell r="A77" t="str">
            <v>TENDER CHARGES289</v>
          </cell>
        </row>
        <row r="78">
          <cell r="A78" t="str">
            <v>TRAVELLING EXPS FACTORY289</v>
          </cell>
        </row>
        <row r="79">
          <cell r="A79" t="str">
            <v>EMPLOYEES WELFARE367</v>
          </cell>
          <cell r="O79">
            <v>1000</v>
          </cell>
        </row>
        <row r="80">
          <cell r="A80" t="str">
            <v>BOOKS &amp; PERIODICALS367</v>
          </cell>
          <cell r="O80">
            <v>2000</v>
          </cell>
        </row>
        <row r="81">
          <cell r="A81" t="str">
            <v>CONVEYANCE367</v>
          </cell>
          <cell r="O81">
            <v>15000</v>
          </cell>
        </row>
        <row r="82">
          <cell r="A82" t="str">
            <v>CONVEYANCE RLY PASS367</v>
          </cell>
          <cell r="O82">
            <v>6000</v>
          </cell>
        </row>
        <row r="83">
          <cell r="A83" t="str">
            <v>LEGAL &amp; PROF FEES367</v>
          </cell>
          <cell r="O83">
            <v>450000</v>
          </cell>
        </row>
        <row r="84">
          <cell r="A84" t="str">
            <v>LICENCE &amp; REGISTRATION367</v>
          </cell>
          <cell r="O84">
            <v>2000</v>
          </cell>
        </row>
        <row r="85">
          <cell r="A85" t="str">
            <v>REPAIRS &amp;  MAINTENANCE-CONTRACT367</v>
          </cell>
          <cell r="O85">
            <v>900000</v>
          </cell>
        </row>
        <row r="86">
          <cell r="A86" t="str">
            <v>REPAIRS &amp;  MAINTENANCE-OTHERS367</v>
          </cell>
          <cell r="O86">
            <v>28000</v>
          </cell>
        </row>
        <row r="87">
          <cell r="A87" t="str">
            <v>SUNDRY EXPENSES FACTORY367</v>
          </cell>
          <cell r="O87">
            <v>3000</v>
          </cell>
        </row>
        <row r="88">
          <cell r="A88" t="str">
            <v>TEL FACTORY367</v>
          </cell>
          <cell r="O88">
            <v>700000</v>
          </cell>
        </row>
        <row r="89">
          <cell r="A89" t="str">
            <v>TRAVELLING EXPS FACTORY367</v>
          </cell>
          <cell r="O89">
            <v>15000</v>
          </cell>
        </row>
        <row r="90">
          <cell r="A90" t="str">
            <v>EMPLOYEES WELFARE645</v>
          </cell>
          <cell r="O90">
            <v>1000</v>
          </cell>
        </row>
        <row r="91">
          <cell r="A91" t="str">
            <v>EMPLOYEES WELFARE646</v>
          </cell>
          <cell r="O91">
            <v>1000</v>
          </cell>
        </row>
        <row r="92">
          <cell r="A92" t="str">
            <v>EMPLOYEES WELFARE648</v>
          </cell>
        </row>
        <row r="93">
          <cell r="A93" t="str">
            <v>CONVEYANCE645</v>
          </cell>
          <cell r="O93">
            <v>1000</v>
          </cell>
        </row>
        <row r="94">
          <cell r="A94" t="str">
            <v>FORIGN TRAVEL EXP-OTHERS645</v>
          </cell>
          <cell r="O94">
            <v>250000</v>
          </cell>
        </row>
        <row r="95">
          <cell r="A95" t="str">
            <v>MEM &amp; SUBSCRIPTION645</v>
          </cell>
          <cell r="O95">
            <v>4000</v>
          </cell>
        </row>
        <row r="96">
          <cell r="A96" t="str">
            <v>MOTOR CAR EXPENSES645</v>
          </cell>
          <cell r="O96">
            <v>140000</v>
          </cell>
        </row>
        <row r="97">
          <cell r="A97" t="str">
            <v>PRINTING &amp; ST. FACTORY645</v>
          </cell>
        </row>
        <row r="98">
          <cell r="A98" t="str">
            <v>REPAIRS &amp;  MAINTENANCE-OTHERS645</v>
          </cell>
          <cell r="O98">
            <v>50000</v>
          </cell>
        </row>
        <row r="99">
          <cell r="A99" t="str">
            <v>REPAIRS &amp;  MAINTENANCE-XEROX MACH645</v>
          </cell>
        </row>
        <row r="100">
          <cell r="A100" t="str">
            <v>SUNDRY EXPENSES FACTORY645</v>
          </cell>
          <cell r="O100">
            <v>1000</v>
          </cell>
        </row>
        <row r="101">
          <cell r="A101" t="str">
            <v>TEL FACTORY645</v>
          </cell>
          <cell r="O101">
            <v>90000</v>
          </cell>
        </row>
        <row r="102">
          <cell r="A102" t="str">
            <v>TRAVELLING EXPS FACTORY645</v>
          </cell>
          <cell r="O102">
            <v>100000</v>
          </cell>
        </row>
        <row r="103">
          <cell r="A103" t="str">
            <v>BOOKS &amp; PERIODICALS646</v>
          </cell>
          <cell r="O103">
            <v>50000</v>
          </cell>
        </row>
        <row r="104">
          <cell r="A104" t="str">
            <v>CONVEYANCE646</v>
          </cell>
          <cell r="O104">
            <v>12000</v>
          </cell>
        </row>
        <row r="105">
          <cell r="A105" t="str">
            <v>CONVEYANCE RLY PASS646</v>
          </cell>
          <cell r="O105">
            <v>6000</v>
          </cell>
        </row>
        <row r="106">
          <cell r="A106" t="str">
            <v>FORIGN TRAVEL EXP-OTHERS646</v>
          </cell>
          <cell r="O106">
            <v>200000</v>
          </cell>
        </row>
        <row r="107">
          <cell r="A107" t="str">
            <v>LEGAL &amp; PROF FEES646</v>
          </cell>
          <cell r="O107">
            <v>25000</v>
          </cell>
        </row>
        <row r="108">
          <cell r="A108" t="str">
            <v>MEM &amp; SUBSCRIPTION646</v>
          </cell>
          <cell r="O108">
            <v>20000</v>
          </cell>
        </row>
        <row r="109">
          <cell r="A109" t="str">
            <v>MOTOR CAR EXPENSES646</v>
          </cell>
        </row>
        <row r="110">
          <cell r="A110" t="str">
            <v>PRINTING &amp; ST. FACTORY646</v>
          </cell>
        </row>
        <row r="111">
          <cell r="A111" t="str">
            <v>REPAIRS &amp;  MAINTENANCE-CONTRACT646</v>
          </cell>
        </row>
        <row r="112">
          <cell r="A112" t="str">
            <v>SUNDRY EXPENSES FACTORY646</v>
          </cell>
          <cell r="O112">
            <v>2000</v>
          </cell>
        </row>
        <row r="113">
          <cell r="A113" t="str">
            <v>TEL FACTORY646</v>
          </cell>
          <cell r="O113">
            <v>12000</v>
          </cell>
        </row>
        <row r="114">
          <cell r="A114" t="str">
            <v>TRAVELLING EXPS FACTORY646</v>
          </cell>
          <cell r="O114">
            <v>40000</v>
          </cell>
        </row>
        <row r="115">
          <cell r="A115" t="str">
            <v>EMPLOYEES WELFARE400</v>
          </cell>
          <cell r="O115">
            <v>35000</v>
          </cell>
        </row>
        <row r="116">
          <cell r="A116" t="str">
            <v>ADVT-OTHERS400</v>
          </cell>
        </row>
        <row r="117">
          <cell r="A117" t="str">
            <v>ADVT-SOVINEOUR400</v>
          </cell>
          <cell r="O117">
            <v>4000</v>
          </cell>
        </row>
        <row r="118">
          <cell r="A118" t="str">
            <v>AUDIT FEES400</v>
          </cell>
          <cell r="O118">
            <v>200000</v>
          </cell>
        </row>
        <row r="119">
          <cell r="A119" t="str">
            <v>AUDIT FEES OTHER MATTERS400</v>
          </cell>
          <cell r="O119">
            <v>145000</v>
          </cell>
        </row>
        <row r="120">
          <cell r="A120" t="str">
            <v>BOOKS &amp; PERIODICALS400</v>
          </cell>
          <cell r="O120">
            <v>12000</v>
          </cell>
        </row>
        <row r="121">
          <cell r="A121" t="str">
            <v>CAR HIRE CHARGES400</v>
          </cell>
          <cell r="O121">
            <v>5000</v>
          </cell>
        </row>
        <row r="122">
          <cell r="A122" t="str">
            <v>CERTIFICATION FEES400</v>
          </cell>
          <cell r="O122">
            <v>20000</v>
          </cell>
        </row>
        <row r="123">
          <cell r="A123" t="str">
            <v>CONVEYANCE400</v>
          </cell>
          <cell r="O123">
            <v>90000</v>
          </cell>
        </row>
        <row r="124">
          <cell r="A124" t="str">
            <v>CONVEYANCE RLY PASS400</v>
          </cell>
          <cell r="O124">
            <v>42000</v>
          </cell>
        </row>
        <row r="125">
          <cell r="A125" t="str">
            <v>DONATION400</v>
          </cell>
        </row>
        <row r="126">
          <cell r="A126" t="str">
            <v>FORIGN TRAVEL EXP-OTHERS400</v>
          </cell>
          <cell r="O126">
            <v>500000</v>
          </cell>
        </row>
        <row r="127">
          <cell r="A127" t="str">
            <v>income tax400</v>
          </cell>
          <cell r="O127">
            <v>35000</v>
          </cell>
        </row>
        <row r="128">
          <cell r="A128" t="str">
            <v>Bank Charges400</v>
          </cell>
          <cell r="O128">
            <v>3000000</v>
          </cell>
        </row>
        <row r="129">
          <cell r="A129" t="str">
            <v>LEGAL &amp; PROF FEES400</v>
          </cell>
          <cell r="O129">
            <v>400000</v>
          </cell>
        </row>
        <row r="130">
          <cell r="A130" t="str">
            <v>LICENCE &amp; REGISTRATION400</v>
          </cell>
          <cell r="O130">
            <v>300000</v>
          </cell>
        </row>
        <row r="131">
          <cell r="A131" t="str">
            <v>MEM &amp; SUBSCRIPTION400</v>
          </cell>
          <cell r="O131">
            <v>12750</v>
          </cell>
        </row>
        <row r="132">
          <cell r="A132" t="str">
            <v>MOTOR CAR EXPENSES400</v>
          </cell>
          <cell r="O132">
            <v>180000</v>
          </cell>
        </row>
        <row r="133">
          <cell r="A133" t="str">
            <v>OUT OF POCKET EXP-AUDITORS400</v>
          </cell>
          <cell r="O133">
            <v>25000</v>
          </cell>
        </row>
        <row r="134">
          <cell r="A134" t="str">
            <v>POSTAGE &amp; TELEGRAM400</v>
          </cell>
          <cell r="O134">
            <v>3000</v>
          </cell>
        </row>
        <row r="135">
          <cell r="A135" t="str">
            <v>PRINTING &amp; ST. FACTORY400</v>
          </cell>
          <cell r="O135">
            <v>36000</v>
          </cell>
        </row>
        <row r="136">
          <cell r="A136" t="str">
            <v>SUNDRY EXPENSES FACTORY400</v>
          </cell>
          <cell r="O136">
            <v>50000</v>
          </cell>
        </row>
        <row r="137">
          <cell r="A137" t="str">
            <v>TAX AUDIT FEES400</v>
          </cell>
          <cell r="O137">
            <v>150000</v>
          </cell>
        </row>
        <row r="138">
          <cell r="A138" t="str">
            <v>TEL FACTORY400</v>
          </cell>
          <cell r="O138">
            <v>172000</v>
          </cell>
        </row>
        <row r="139">
          <cell r="A139" t="str">
            <v>TELEX/FAX FACTORY400</v>
          </cell>
          <cell r="O139">
            <v>36000</v>
          </cell>
        </row>
        <row r="140">
          <cell r="A140" t="str">
            <v>TRAVELLING EXPS FACTORY400</v>
          </cell>
          <cell r="O140">
            <v>100000</v>
          </cell>
        </row>
        <row r="141">
          <cell r="A141" t="str">
            <v>BAD DEBTS W/OFF900</v>
          </cell>
          <cell r="O141">
            <v>4670000</v>
          </cell>
        </row>
        <row r="142">
          <cell r="A142" t="str">
            <v>BROKERAGE900</v>
          </cell>
          <cell r="O142">
            <v>50000</v>
          </cell>
        </row>
        <row r="143">
          <cell r="A143" t="str">
            <v>Depreciation900</v>
          </cell>
          <cell r="O143">
            <v>19000000</v>
          </cell>
        </row>
        <row r="144">
          <cell r="A144" t="str">
            <v>DEPRECIATION ON REVALUATION900</v>
          </cell>
          <cell r="O144">
            <v>-497000</v>
          </cell>
        </row>
        <row r="145">
          <cell r="A145" t="str">
            <v>DIRECTORS SITTING FEES900</v>
          </cell>
          <cell r="O145">
            <v>35000</v>
          </cell>
        </row>
        <row r="146">
          <cell r="A146" t="str">
            <v>EXCHANGE RATE DIFF. FOR INT.900</v>
          </cell>
          <cell r="O146">
            <v>10000</v>
          </cell>
        </row>
        <row r="147">
          <cell r="A147" t="str">
            <v>FORWARD CONTRACT CAN.CHRGS-OT900</v>
          </cell>
        </row>
        <row r="148">
          <cell r="A148" t="str">
            <v>INTEREST ON BILL DISC (CR)900</v>
          </cell>
          <cell r="O148">
            <v>100000</v>
          </cell>
        </row>
        <row r="149">
          <cell r="A149" t="str">
            <v>INTEREST ON BILL DISC (DR)900</v>
          </cell>
          <cell r="O149">
            <v>50000</v>
          </cell>
        </row>
        <row r="150">
          <cell r="A150" t="str">
            <v>INTEREST ON CBI THANE900</v>
          </cell>
          <cell r="O150">
            <v>300000</v>
          </cell>
        </row>
        <row r="151">
          <cell r="A151" t="str">
            <v>INTEREST ON CC 9900</v>
          </cell>
          <cell r="O151">
            <v>1400000</v>
          </cell>
        </row>
        <row r="152">
          <cell r="A152" t="str">
            <v>INTEREST ON CITY BANK900</v>
          </cell>
          <cell r="O152">
            <v>1200000</v>
          </cell>
        </row>
        <row r="153">
          <cell r="A153" t="str">
            <v>INTEREST ON HONG KONG BANK900</v>
          </cell>
          <cell r="O153">
            <v>6000000</v>
          </cell>
        </row>
        <row r="154">
          <cell r="A154" t="str">
            <v>INTEREST ON OTHERS900</v>
          </cell>
          <cell r="O154">
            <v>100000</v>
          </cell>
        </row>
        <row r="155">
          <cell r="A155" t="str">
            <v>INTEREST ON SULZER LOAN900</v>
          </cell>
          <cell r="O155">
            <v>1500000</v>
          </cell>
        </row>
        <row r="156">
          <cell r="A156" t="str">
            <v>INTEREST ON TL CITY BANK900</v>
          </cell>
          <cell r="O156">
            <v>5000000</v>
          </cell>
        </row>
        <row r="157">
          <cell r="A157" t="str">
            <v>LEGAL &amp; PROF FEES900</v>
          </cell>
        </row>
        <row r="158">
          <cell r="A158" t="str">
            <v>LICENCE &amp; REGISTRATION900</v>
          </cell>
          <cell r="O158">
            <v>500000</v>
          </cell>
        </row>
        <row r="159">
          <cell r="A159" t="str">
            <v>PROV FOR EXCH. RATE DIFF(ECB)900</v>
          </cell>
          <cell r="O159">
            <v>1000000</v>
          </cell>
        </row>
        <row r="160">
          <cell r="A160" t="str">
            <v>PROV. EXCH.DIFF.(CUSTOMER ADV)900</v>
          </cell>
        </row>
        <row r="161">
          <cell r="A161" t="str">
            <v>Bad DEBTS W/back900</v>
          </cell>
        </row>
        <row r="162">
          <cell r="A162" t="str">
            <v>ROYALTY900</v>
          </cell>
          <cell r="O162">
            <v>3000000</v>
          </cell>
        </row>
        <row r="163">
          <cell r="A163" t="str">
            <v>STATUTORY PENALTY900</v>
          </cell>
        </row>
        <row r="164">
          <cell r="A164" t="str">
            <v>WARRANTY CLAIM900</v>
          </cell>
          <cell r="O164">
            <v>4632000</v>
          </cell>
        </row>
        <row r="165">
          <cell r="A165" t="str">
            <v>BOOKS &amp; PERIODICALS330</v>
          </cell>
          <cell r="O165">
            <v>3000</v>
          </cell>
        </row>
        <row r="166">
          <cell r="A166" t="str">
            <v>CONVEYANCE330</v>
          </cell>
          <cell r="O166">
            <v>72000</v>
          </cell>
        </row>
        <row r="167">
          <cell r="A167" t="str">
            <v>CONVEYANCE RLY PASS330</v>
          </cell>
          <cell r="O167">
            <v>24000</v>
          </cell>
        </row>
        <row r="168">
          <cell r="A168" t="str">
            <v>MEM &amp; SUBSCRIPTION330</v>
          </cell>
          <cell r="O168">
            <v>2000</v>
          </cell>
        </row>
        <row r="169">
          <cell r="A169" t="str">
            <v>MOTOR CAR EXPENSES330</v>
          </cell>
          <cell r="O169">
            <v>150000</v>
          </cell>
        </row>
        <row r="170">
          <cell r="A170" t="str">
            <v>POSTAGE &amp; TELEGRAM330</v>
          </cell>
        </row>
        <row r="171">
          <cell r="A171" t="str">
            <v>PRINTING &amp; ST. FACTORY330</v>
          </cell>
        </row>
        <row r="172">
          <cell r="A172" t="str">
            <v>SUNDRY EXPENSES FACTORY330</v>
          </cell>
          <cell r="O172">
            <v>3000</v>
          </cell>
        </row>
        <row r="173">
          <cell r="A173" t="str">
            <v>TEL FACTORY330</v>
          </cell>
          <cell r="O173">
            <v>72000</v>
          </cell>
        </row>
        <row r="174">
          <cell r="A174" t="str">
            <v>TRAVELLING EXPS FACTORY330</v>
          </cell>
          <cell r="O174">
            <v>30000</v>
          </cell>
        </row>
        <row r="175">
          <cell r="A175" t="str">
            <v>BOOKS &amp; PERIODICALS340</v>
          </cell>
          <cell r="O175">
            <v>2000</v>
          </cell>
        </row>
        <row r="176">
          <cell r="A176" t="str">
            <v>CONVEYANCE340</v>
          </cell>
          <cell r="O176">
            <v>1000</v>
          </cell>
        </row>
        <row r="177">
          <cell r="A177" t="str">
            <v>FORIGN TRAVEL EXP-OTHERS340</v>
          </cell>
          <cell r="O177">
            <v>150000</v>
          </cell>
        </row>
        <row r="178">
          <cell r="A178" t="str">
            <v>LEGAL &amp; PROF FEES340</v>
          </cell>
        </row>
        <row r="179">
          <cell r="A179" t="str">
            <v>MEM &amp; SUBSCRIPTION340</v>
          </cell>
          <cell r="O179">
            <v>2000</v>
          </cell>
        </row>
        <row r="180">
          <cell r="A180" t="str">
            <v>MOTOR CAR EXPENSES340</v>
          </cell>
          <cell r="O180">
            <v>200000</v>
          </cell>
        </row>
        <row r="181">
          <cell r="A181" t="str">
            <v>SUNDRY EXPENSES FACTORY340</v>
          </cell>
          <cell r="O181">
            <v>20000</v>
          </cell>
        </row>
        <row r="182">
          <cell r="A182" t="str">
            <v>TEL FACTORY340</v>
          </cell>
          <cell r="O182">
            <v>72000</v>
          </cell>
        </row>
        <row r="183">
          <cell r="A183" t="str">
            <v>TELEX/FAX FACTORY340</v>
          </cell>
          <cell r="O183">
            <v>12000</v>
          </cell>
        </row>
        <row r="184">
          <cell r="A184" t="str">
            <v>TRAVELLING EXPS FACTORY340</v>
          </cell>
          <cell r="O184">
            <v>100000</v>
          </cell>
        </row>
        <row r="185">
          <cell r="A185" t="str">
            <v>INSURANCE ON ASSET900</v>
          </cell>
          <cell r="O185">
            <v>700000</v>
          </cell>
        </row>
        <row r="186">
          <cell r="A186" t="str">
            <v>EMPLOYEES WELFARE330</v>
          </cell>
          <cell r="O186">
            <v>40000</v>
          </cell>
        </row>
        <row r="187">
          <cell r="A187" t="str">
            <v>EMPLOYEES WELFARE340</v>
          </cell>
          <cell r="O187">
            <v>1000</v>
          </cell>
        </row>
        <row r="188">
          <cell r="A188" t="str">
            <v>CONVEYANCE342</v>
          </cell>
          <cell r="O188">
            <v>24000</v>
          </cell>
        </row>
        <row r="189">
          <cell r="A189" t="str">
            <v>GENERATOR EXPENSES342</v>
          </cell>
          <cell r="O189">
            <v>240000</v>
          </cell>
        </row>
        <row r="190">
          <cell r="A190" t="str">
            <v>HIRE CHARGES342</v>
          </cell>
          <cell r="O190">
            <v>50000</v>
          </cell>
        </row>
        <row r="191">
          <cell r="A191" t="str">
            <v>REPAIR TO PLANT &amp; MACHINERY342</v>
          </cell>
          <cell r="O191">
            <v>500000</v>
          </cell>
        </row>
        <row r="192">
          <cell r="A192" t="str">
            <v>REPAIRS &amp;  MAINTENANCE-CONTRACT342</v>
          </cell>
          <cell r="O192">
            <v>24000</v>
          </cell>
        </row>
        <row r="193">
          <cell r="A193" t="str">
            <v>REPAIRS &amp;  MAINTENANCE-OTHERS342</v>
          </cell>
          <cell r="O193">
            <v>750000</v>
          </cell>
        </row>
        <row r="194">
          <cell r="A194" t="str">
            <v>SUNDRY EXPENSES FACTORY342</v>
          </cell>
          <cell r="O194">
            <v>2000</v>
          </cell>
        </row>
        <row r="195">
          <cell r="A195" t="str">
            <v>TEL FACTORY342</v>
          </cell>
          <cell r="O195">
            <v>8000</v>
          </cell>
        </row>
        <row r="196">
          <cell r="A196" t="str">
            <v>TRAVELLING EXPS FACTORY342</v>
          </cell>
        </row>
        <row r="197">
          <cell r="A197" t="str">
            <v>EMPLOYEES WELFARE342</v>
          </cell>
          <cell r="O197">
            <v>2500</v>
          </cell>
        </row>
        <row r="198">
          <cell r="A198" t="str">
            <v>EMPLOYEES WELFARE311</v>
          </cell>
          <cell r="O198">
            <v>30000</v>
          </cell>
        </row>
        <row r="199">
          <cell r="A199" t="str">
            <v>BOOKS &amp; PERIODICALS311</v>
          </cell>
          <cell r="O199">
            <v>1000</v>
          </cell>
        </row>
        <row r="200">
          <cell r="A200" t="str">
            <v>CONVEYANCE311</v>
          </cell>
          <cell r="O200">
            <v>150000</v>
          </cell>
        </row>
        <row r="201">
          <cell r="A201" t="str">
            <v>CONVEYANCE RLY PASS311</v>
          </cell>
          <cell r="O201">
            <v>18000</v>
          </cell>
        </row>
        <row r="202">
          <cell r="A202" t="str">
            <v>LEASE RENT311</v>
          </cell>
        </row>
        <row r="203">
          <cell r="A203" t="str">
            <v>LEGAL &amp; PROF FEES311</v>
          </cell>
          <cell r="O203">
            <v>200000</v>
          </cell>
        </row>
        <row r="204">
          <cell r="A204" t="str">
            <v>MEM &amp; SUBSCRIPTION311</v>
          </cell>
          <cell r="O204">
            <v>3000</v>
          </cell>
        </row>
        <row r="205">
          <cell r="A205" t="str">
            <v>MEMBERSHIP IN BHARAT INDL CO.311</v>
          </cell>
        </row>
        <row r="206">
          <cell r="A206" t="str">
            <v>MOTOR CAR EXPENSES311</v>
          </cell>
          <cell r="O206">
            <v>60000</v>
          </cell>
        </row>
        <row r="207">
          <cell r="A207" t="str">
            <v>POSTAGE &amp; TELEGRAM311</v>
          </cell>
          <cell r="O207">
            <v>12000</v>
          </cell>
        </row>
        <row r="208">
          <cell r="A208" t="str">
            <v>PRINTING &amp; ST. FACTORY311</v>
          </cell>
          <cell r="O208">
            <v>2000000</v>
          </cell>
        </row>
        <row r="209">
          <cell r="A209" t="str">
            <v>REPAIRS &amp;  MAINTENANCE-CONTRACT311</v>
          </cell>
          <cell r="O209">
            <v>10000</v>
          </cell>
        </row>
        <row r="210">
          <cell r="A210" t="str">
            <v>REPAIRS &amp;  MAINTENANCE-OTHERS311</v>
          </cell>
          <cell r="O210">
            <v>160000</v>
          </cell>
        </row>
        <row r="211">
          <cell r="A211" t="str">
            <v>SUNDRY EXPENSES FACTORY311</v>
          </cell>
          <cell r="O211">
            <v>80000</v>
          </cell>
        </row>
        <row r="212">
          <cell r="A212" t="str">
            <v>TECHANICAL PRINTING311</v>
          </cell>
          <cell r="O212">
            <v>100000</v>
          </cell>
        </row>
        <row r="213">
          <cell r="A213" t="str">
            <v>TEL FACTORY311</v>
          </cell>
          <cell r="O213">
            <v>360000</v>
          </cell>
        </row>
        <row r="214">
          <cell r="A214" t="str">
            <v>TELEX/FAX FACTORY311</v>
          </cell>
          <cell r="O214">
            <v>120000</v>
          </cell>
        </row>
        <row r="215">
          <cell r="A215" t="str">
            <v>TESTING &amp; ANALYSIS-(DR)311</v>
          </cell>
          <cell r="O215">
            <v>30000</v>
          </cell>
        </row>
        <row r="216">
          <cell r="A216" t="str">
            <v>TRAVELLING EXPS FACTORY311</v>
          </cell>
          <cell r="O216">
            <v>130000</v>
          </cell>
        </row>
        <row r="217">
          <cell r="A217" t="str">
            <v>EMPLOYEES WELFARE280</v>
          </cell>
          <cell r="O217">
            <v>0</v>
          </cell>
        </row>
        <row r="218">
          <cell r="A218" t="str">
            <v>EMPLOYEES WELFARE282</v>
          </cell>
          <cell r="O218">
            <v>5000</v>
          </cell>
        </row>
        <row r="219">
          <cell r="A219" t="str">
            <v>EMPLOYEES WELFARE286</v>
          </cell>
          <cell r="O219">
            <v>3000</v>
          </cell>
        </row>
        <row r="220">
          <cell r="A220" t="str">
            <v>EMPLOYEES WELFARE290</v>
          </cell>
          <cell r="O220">
            <v>24000</v>
          </cell>
        </row>
        <row r="221">
          <cell r="A221" t="str">
            <v>EMPLOYEES WELFARE292</v>
          </cell>
          <cell r="O221">
            <v>45000</v>
          </cell>
        </row>
        <row r="222">
          <cell r="A222" t="str">
            <v>EMPLOYEES WELFARE294</v>
          </cell>
          <cell r="O222">
            <v>36000</v>
          </cell>
        </row>
        <row r="223">
          <cell r="A223" t="str">
            <v>EMPLOYEES WELFARE295</v>
          </cell>
          <cell r="O223">
            <v>12000</v>
          </cell>
        </row>
        <row r="224">
          <cell r="A224" t="str">
            <v>EMPLOYEES WELFARE296</v>
          </cell>
          <cell r="O224">
            <v>65000</v>
          </cell>
        </row>
        <row r="225">
          <cell r="A225" t="str">
            <v>EMPLOYEES WELFARE298</v>
          </cell>
          <cell r="O225">
            <v>24000</v>
          </cell>
        </row>
        <row r="226">
          <cell r="A226" t="str">
            <v>BOOKS &amp; PERIODICALS280</v>
          </cell>
        </row>
        <row r="227">
          <cell r="A227" t="str">
            <v>COMMISSION PAID280</v>
          </cell>
          <cell r="O227">
            <v>4500000</v>
          </cell>
        </row>
        <row r="228">
          <cell r="A228" t="str">
            <v>CONVEYANCE280</v>
          </cell>
        </row>
        <row r="229">
          <cell r="A229" t="str">
            <v>FORIGN TRAVEL EXP-OTHERS280</v>
          </cell>
          <cell r="O229">
            <v>500000</v>
          </cell>
        </row>
        <row r="230">
          <cell r="A230" t="str">
            <v>MOTOR CAR EXPENSES280</v>
          </cell>
        </row>
        <row r="231">
          <cell r="A231" t="str">
            <v>POSTAGE &amp; TELEGRAM280</v>
          </cell>
          <cell r="O231">
            <v>6000</v>
          </cell>
        </row>
        <row r="232">
          <cell r="A232" t="str">
            <v>PRINTING &amp; ST. FACTORY280</v>
          </cell>
        </row>
        <row r="233">
          <cell r="A233" t="str">
            <v>SUNDRY EXPENSES FACTORY280</v>
          </cell>
        </row>
        <row r="234">
          <cell r="A234" t="str">
            <v>TEL FACTORY280</v>
          </cell>
        </row>
        <row r="235">
          <cell r="A235" t="str">
            <v>TELEX/FAX FACTORY280</v>
          </cell>
        </row>
        <row r="236">
          <cell r="A236" t="str">
            <v>TRAVELLING EXPS FACTORY280</v>
          </cell>
        </row>
        <row r="237">
          <cell r="A237" t="str">
            <v>ADVT-PRODUCT282</v>
          </cell>
          <cell r="O237">
            <v>300000</v>
          </cell>
        </row>
        <row r="238">
          <cell r="A238" t="str">
            <v>ADVT-SOVINEOUR282</v>
          </cell>
          <cell r="O238">
            <v>4000</v>
          </cell>
        </row>
        <row r="239">
          <cell r="A239" t="str">
            <v>BOOKS &amp; PERIODICALS282</v>
          </cell>
          <cell r="O239">
            <v>5000</v>
          </cell>
        </row>
        <row r="240">
          <cell r="A240" t="str">
            <v>CAR HIRE CHARGES282</v>
          </cell>
          <cell r="O240">
            <v>2400</v>
          </cell>
        </row>
        <row r="241">
          <cell r="A241" t="str">
            <v>CONFERENCE EXPENSES282</v>
          </cell>
        </row>
        <row r="242">
          <cell r="A242" t="str">
            <v>CONVEYANCE282</v>
          </cell>
          <cell r="O242">
            <v>12000</v>
          </cell>
        </row>
        <row r="243">
          <cell r="A243" t="str">
            <v>CONVEYANCE RLY PASS282</v>
          </cell>
          <cell r="O243">
            <v>9000</v>
          </cell>
        </row>
        <row r="244">
          <cell r="A244" t="str">
            <v>FORIGN TRAVEL EXP-OTHERS282</v>
          </cell>
        </row>
        <row r="245">
          <cell r="A245" t="str">
            <v>LICENCE &amp; REGISTRATION282</v>
          </cell>
        </row>
        <row r="246">
          <cell r="A246" t="str">
            <v>MEM &amp; SUBSCRIPTION282</v>
          </cell>
          <cell r="O246">
            <v>50000</v>
          </cell>
        </row>
        <row r="247">
          <cell r="A247" t="str">
            <v>MOTOR CAR EXPENSES282</v>
          </cell>
          <cell r="O247">
            <v>260000</v>
          </cell>
        </row>
        <row r="248">
          <cell r="A248" t="str">
            <v>REPAIRS &amp;  MAINTENANCE-CONTRACT282</v>
          </cell>
          <cell r="O248">
            <v>500</v>
          </cell>
        </row>
        <row r="249">
          <cell r="A249" t="str">
            <v>SUNDRY EXPENSES FACTORY282</v>
          </cell>
          <cell r="O249">
            <v>72000</v>
          </cell>
        </row>
        <row r="250">
          <cell r="A250" t="str">
            <v>TECHANICAL PRINTING282</v>
          </cell>
          <cell r="O250">
            <v>50000</v>
          </cell>
        </row>
        <row r="251">
          <cell r="A251" t="str">
            <v>TEL FACTORY282</v>
          </cell>
          <cell r="O251">
            <v>360000</v>
          </cell>
        </row>
        <row r="252">
          <cell r="A252" t="str">
            <v>TELEX/FAX FACTORY282</v>
          </cell>
          <cell r="O252">
            <v>200000</v>
          </cell>
        </row>
        <row r="253">
          <cell r="A253" t="str">
            <v>TRAVELLING EXPS FACTORY282</v>
          </cell>
          <cell r="O253">
            <v>360000</v>
          </cell>
        </row>
        <row r="254">
          <cell r="A254" t="str">
            <v>BOOKS &amp; PERIODICALS286</v>
          </cell>
          <cell r="O254">
            <v>1000</v>
          </cell>
        </row>
        <row r="255">
          <cell r="A255" t="str">
            <v>CONVEYANCE286</v>
          </cell>
          <cell r="O255">
            <v>5000</v>
          </cell>
        </row>
        <row r="256">
          <cell r="A256" t="str">
            <v>CONVEYANCE RLY PASS286</v>
          </cell>
          <cell r="O256">
            <v>5000</v>
          </cell>
        </row>
        <row r="257">
          <cell r="A257" t="str">
            <v>FORIGN TRAVEL EXP-OTHERS286</v>
          </cell>
          <cell r="O257">
            <v>200000</v>
          </cell>
        </row>
        <row r="258">
          <cell r="A258" t="str">
            <v>MEM &amp; SUBSCRIPTION286</v>
          </cell>
          <cell r="O258">
            <v>2000</v>
          </cell>
        </row>
        <row r="259">
          <cell r="A259" t="str">
            <v>MOTOR CAR EXPENSES286</v>
          </cell>
          <cell r="O259">
            <v>120000</v>
          </cell>
        </row>
        <row r="260">
          <cell r="A260" t="str">
            <v>POSTAGE &amp; TELEGRAM286</v>
          </cell>
          <cell r="O260">
            <v>500</v>
          </cell>
        </row>
        <row r="261">
          <cell r="A261" t="str">
            <v>SUNDRY EXPENSES FACTORY286</v>
          </cell>
          <cell r="O261">
            <v>30000</v>
          </cell>
        </row>
        <row r="262">
          <cell r="A262" t="str">
            <v>TEL FACTORY286</v>
          </cell>
          <cell r="O262">
            <v>55000</v>
          </cell>
        </row>
        <row r="263">
          <cell r="A263" t="str">
            <v>TELEX/FAX FACTORY286</v>
          </cell>
          <cell r="O263">
            <v>18000</v>
          </cell>
        </row>
        <row r="264">
          <cell r="A264" t="str">
            <v>TENDER CHARGES286</v>
          </cell>
        </row>
        <row r="265">
          <cell r="A265" t="str">
            <v>TRAVELLING EXPS FACTORY286</v>
          </cell>
        </row>
        <row r="266">
          <cell r="A266" t="str">
            <v>ADVT-SOVINEOUR290</v>
          </cell>
          <cell r="O266">
            <v>1000</v>
          </cell>
        </row>
        <row r="267">
          <cell r="A267" t="str">
            <v>BOOKS &amp; PERIODICALS290</v>
          </cell>
          <cell r="O267">
            <v>4000</v>
          </cell>
        </row>
        <row r="268">
          <cell r="A268" t="str">
            <v>CONVEYANCE290</v>
          </cell>
          <cell r="O268">
            <v>175000</v>
          </cell>
        </row>
        <row r="269">
          <cell r="A269" t="str">
            <v>CONVEYANCE RLY PASS290</v>
          </cell>
          <cell r="O269">
            <v>25000</v>
          </cell>
        </row>
        <row r="270">
          <cell r="A270" t="str">
            <v>FORIGN TRAVEL EXP-OTHERS290</v>
          </cell>
        </row>
        <row r="271">
          <cell r="A271" t="str">
            <v>MEM &amp; SUBSCRIPTION290</v>
          </cell>
          <cell r="O271">
            <v>2000</v>
          </cell>
        </row>
        <row r="272">
          <cell r="A272" t="str">
            <v>MOTOR CAR EXPENSES290</v>
          </cell>
          <cell r="O272">
            <v>90000</v>
          </cell>
        </row>
        <row r="273">
          <cell r="A273" t="str">
            <v>POSTAGE &amp; TELEGRAM290</v>
          </cell>
          <cell r="O273">
            <v>500</v>
          </cell>
        </row>
        <row r="274">
          <cell r="A274" t="str">
            <v>PRINTING &amp; ST. FACTORY290</v>
          </cell>
        </row>
        <row r="275">
          <cell r="A275" t="str">
            <v>RENT- D. SENGUPTA290</v>
          </cell>
        </row>
        <row r="276">
          <cell r="A276" t="str">
            <v>REPAIRS &amp;  MAINTENANCE-XEROX MACH290</v>
          </cell>
        </row>
        <row r="277">
          <cell r="A277" t="str">
            <v>SUNDRY EXPENSES FACTORY290</v>
          </cell>
          <cell r="O277">
            <v>15000</v>
          </cell>
        </row>
        <row r="278">
          <cell r="A278" t="str">
            <v>TEL FACTORY290</v>
          </cell>
          <cell r="O278">
            <v>110000</v>
          </cell>
        </row>
        <row r="279">
          <cell r="A279" t="str">
            <v>TENDER CHARGES290</v>
          </cell>
          <cell r="O279">
            <v>25000</v>
          </cell>
        </row>
        <row r="280">
          <cell r="A280" t="str">
            <v>TRAVEL EXPS BRANCHES290</v>
          </cell>
        </row>
        <row r="281">
          <cell r="A281" t="str">
            <v>TRAVELLING EXPS FACTORY290</v>
          </cell>
          <cell r="O281">
            <v>220000</v>
          </cell>
        </row>
        <row r="282">
          <cell r="A282" t="str">
            <v>ADVT-SOVINEOUR292</v>
          </cell>
          <cell r="O282">
            <v>2500</v>
          </cell>
        </row>
        <row r="283">
          <cell r="A283" t="str">
            <v>BOOKS &amp; PERIODICALS292</v>
          </cell>
          <cell r="O283">
            <v>4000</v>
          </cell>
        </row>
        <row r="284">
          <cell r="A284" t="str">
            <v>CAR HIRE CHARGES292</v>
          </cell>
        </row>
        <row r="285">
          <cell r="A285" t="str">
            <v>CARRIAGE OUTWARD (DR)292</v>
          </cell>
        </row>
        <row r="286">
          <cell r="A286" t="str">
            <v>CO PROFESSIONAL TAX292</v>
          </cell>
          <cell r="O286">
            <v>1250</v>
          </cell>
        </row>
        <row r="287">
          <cell r="A287" t="str">
            <v>CONVEYANCE292</v>
          </cell>
          <cell r="O287">
            <v>150000</v>
          </cell>
        </row>
        <row r="288">
          <cell r="A288" t="str">
            <v>ELECTRICITY CHARGES292</v>
          </cell>
          <cell r="O288">
            <v>90000</v>
          </cell>
        </row>
        <row r="289">
          <cell r="A289" t="str">
            <v>LEGAL &amp; PROF FEES292</v>
          </cell>
        </row>
        <row r="290">
          <cell r="A290" t="str">
            <v>LICENCE &amp; REGISTRATION292</v>
          </cell>
        </row>
        <row r="291">
          <cell r="A291" t="str">
            <v>MEM &amp; SUBSCRIPTION292</v>
          </cell>
          <cell r="O291">
            <v>4000</v>
          </cell>
        </row>
        <row r="292">
          <cell r="A292" t="str">
            <v>MOTOR CAR EXPENSES292</v>
          </cell>
          <cell r="O292">
            <v>48000</v>
          </cell>
        </row>
        <row r="293">
          <cell r="A293" t="str">
            <v>OCTROI OUTWARD292</v>
          </cell>
        </row>
        <row r="294">
          <cell r="A294" t="str">
            <v>POSTAGE &amp; TELEGRAM292</v>
          </cell>
          <cell r="O294">
            <v>60000</v>
          </cell>
        </row>
        <row r="295">
          <cell r="A295" t="str">
            <v>PRINTING &amp; STATIONERY BRANCHES292</v>
          </cell>
          <cell r="O295">
            <v>75000</v>
          </cell>
        </row>
        <row r="296">
          <cell r="A296" t="str">
            <v>RATES &amp; TAXES292</v>
          </cell>
          <cell r="O296">
            <v>22000</v>
          </cell>
        </row>
        <row r="297">
          <cell r="A297" t="str">
            <v>REPAIRS &amp;  MAINTENANCE-CONTRACT292</v>
          </cell>
          <cell r="O297">
            <v>5000</v>
          </cell>
        </row>
        <row r="298">
          <cell r="A298" t="str">
            <v>REPAIRS &amp;  MAINTENANCE-OTHERS292</v>
          </cell>
          <cell r="O298">
            <v>10000</v>
          </cell>
        </row>
        <row r="299">
          <cell r="A299" t="str">
            <v>REPAIRS &amp;  MAINTENANCE-XEROX MACH292</v>
          </cell>
        </row>
        <row r="300">
          <cell r="A300" t="str">
            <v>SUNDRY EXPENSES _ BRANCHES292</v>
          </cell>
          <cell r="O300">
            <v>40000</v>
          </cell>
        </row>
        <row r="301">
          <cell r="A301" t="str">
            <v>SUNDRY EXPENSES FACTORY292</v>
          </cell>
        </row>
        <row r="302">
          <cell r="A302" t="str">
            <v>TEL BARODA292</v>
          </cell>
          <cell r="O302">
            <v>240000</v>
          </cell>
        </row>
        <row r="303">
          <cell r="A303" t="str">
            <v>TELEX/FAX BARODA292</v>
          </cell>
          <cell r="O303">
            <v>36000</v>
          </cell>
        </row>
        <row r="304">
          <cell r="A304" t="str">
            <v>TENDER CHARGES292</v>
          </cell>
        </row>
        <row r="305">
          <cell r="A305" t="str">
            <v>TRAVEL EXPS BRANCHES292</v>
          </cell>
          <cell r="O305">
            <v>360000</v>
          </cell>
        </row>
        <row r="306">
          <cell r="A306" t="str">
            <v>TRAVELLING EXPS FACTORY292</v>
          </cell>
        </row>
        <row r="307">
          <cell r="A307" t="str">
            <v>ADVT-OTHERS294</v>
          </cell>
        </row>
        <row r="308">
          <cell r="A308" t="str">
            <v>ADVT-SOVINEOUR294</v>
          </cell>
          <cell r="O308">
            <v>2000</v>
          </cell>
        </row>
        <row r="309">
          <cell r="A309" t="str">
            <v>BOOKS &amp; PERIODICALS294</v>
          </cell>
          <cell r="O309">
            <v>3000</v>
          </cell>
        </row>
        <row r="310">
          <cell r="A310" t="str">
            <v>CAR HIRE CHARGES294</v>
          </cell>
        </row>
        <row r="311">
          <cell r="A311" t="str">
            <v>CO PROFESSIONAL TAX294</v>
          </cell>
          <cell r="O311">
            <v>1200</v>
          </cell>
        </row>
        <row r="312">
          <cell r="A312" t="str">
            <v>CONFERENCE EXPENSES294</v>
          </cell>
        </row>
        <row r="313">
          <cell r="A313" t="str">
            <v>CONVEYANCE294</v>
          </cell>
          <cell r="O313">
            <v>120000</v>
          </cell>
        </row>
        <row r="314">
          <cell r="A314" t="str">
            <v>ELECTRICITY CHARGES294</v>
          </cell>
          <cell r="O314">
            <v>50000</v>
          </cell>
        </row>
        <row r="315">
          <cell r="A315" t="str">
            <v>LEGAL &amp; PROF FEES294</v>
          </cell>
        </row>
        <row r="316">
          <cell r="A316" t="str">
            <v>MEM &amp; SUBSCRIPTION294</v>
          </cell>
        </row>
        <row r="317">
          <cell r="A317" t="str">
            <v>MOTOR CAR EXPENSES294</v>
          </cell>
        </row>
        <row r="318">
          <cell r="A318" t="str">
            <v>POSTAGE &amp; TELEGRAM294</v>
          </cell>
          <cell r="O318">
            <v>36000</v>
          </cell>
        </row>
        <row r="319">
          <cell r="A319" t="str">
            <v>PRINTING &amp; STATIONERY BRANCHES294</v>
          </cell>
          <cell r="O319">
            <v>45000</v>
          </cell>
        </row>
        <row r="320">
          <cell r="A320" t="str">
            <v>RENT- HYDERABAD294</v>
          </cell>
        </row>
        <row r="321">
          <cell r="A321" t="str">
            <v>RENT-MADRAS294</v>
          </cell>
          <cell r="O321">
            <v>210000</v>
          </cell>
        </row>
        <row r="322">
          <cell r="A322" t="str">
            <v>REPAIRS &amp;  MAINTENANCE-CONTRACT294</v>
          </cell>
          <cell r="O322">
            <v>25000</v>
          </cell>
        </row>
        <row r="323">
          <cell r="A323" t="str">
            <v>REPAIRS &amp;  MAINTENANCE-OTHERS294</v>
          </cell>
          <cell r="O323">
            <v>3000</v>
          </cell>
        </row>
        <row r="324">
          <cell r="A324" t="str">
            <v>REPAIRS &amp;  MAINTENANCE-XEROX MACH294</v>
          </cell>
        </row>
        <row r="325">
          <cell r="A325" t="str">
            <v>SUNDRY EXPENSES _ BRANCHES294</v>
          </cell>
          <cell r="O325">
            <v>25000</v>
          </cell>
        </row>
        <row r="326">
          <cell r="A326" t="str">
            <v>SUNDRY EXPENSES FACTORY294</v>
          </cell>
        </row>
        <row r="327">
          <cell r="A327" t="str">
            <v>TELEPHONE MADRAS294</v>
          </cell>
          <cell r="O327">
            <v>270000</v>
          </cell>
        </row>
        <row r="328">
          <cell r="A328" t="str">
            <v>TELEX/FAX MADRAS294</v>
          </cell>
          <cell r="O328">
            <v>15000</v>
          </cell>
        </row>
        <row r="329">
          <cell r="A329" t="str">
            <v>TENDER CHARGES294</v>
          </cell>
          <cell r="O329">
            <v>1000</v>
          </cell>
        </row>
        <row r="330">
          <cell r="A330" t="str">
            <v>TRAVEL EXPS BRANCHES294</v>
          </cell>
          <cell r="O330">
            <v>200000</v>
          </cell>
        </row>
        <row r="331">
          <cell r="A331" t="str">
            <v>TRAVELLING EXPS FACTORY294</v>
          </cell>
        </row>
        <row r="332">
          <cell r="A332" t="str">
            <v>ADVT-SOVINEOUR295</v>
          </cell>
        </row>
        <row r="333">
          <cell r="A333" t="str">
            <v>BOOKS &amp; PERIODICALS295</v>
          </cell>
          <cell r="O333">
            <v>3000</v>
          </cell>
        </row>
        <row r="334">
          <cell r="A334" t="str">
            <v>CAR HIRE CHARGES295</v>
          </cell>
        </row>
        <row r="335">
          <cell r="A335" t="str">
            <v>CONVEYANCE295</v>
          </cell>
          <cell r="O335">
            <v>72000</v>
          </cell>
        </row>
        <row r="336">
          <cell r="A336" t="str">
            <v>ELECTRICITY CHARGES295</v>
          </cell>
          <cell r="O336">
            <v>40000</v>
          </cell>
        </row>
        <row r="337">
          <cell r="A337" t="str">
            <v>HRD295</v>
          </cell>
        </row>
        <row r="338">
          <cell r="A338" t="str">
            <v>POSTAGE &amp; TELEGRAM295</v>
          </cell>
          <cell r="O338">
            <v>15000</v>
          </cell>
        </row>
        <row r="339">
          <cell r="A339" t="str">
            <v>PRINTING &amp; STATIONERY BRANCHES295</v>
          </cell>
          <cell r="O339">
            <v>36000</v>
          </cell>
        </row>
        <row r="340">
          <cell r="A340" t="str">
            <v>RENT- HYDERABAD295</v>
          </cell>
          <cell r="O340">
            <v>114000</v>
          </cell>
        </row>
        <row r="341">
          <cell r="A341" t="str">
            <v>REPAIRS &amp;  MAINTENANCE-CONTRACT295</v>
          </cell>
          <cell r="O341">
            <v>15000</v>
          </cell>
        </row>
        <row r="342">
          <cell r="A342" t="str">
            <v>REPAIRS &amp;  MAINTENANCE-OTHERS295</v>
          </cell>
          <cell r="O342">
            <v>5000</v>
          </cell>
        </row>
        <row r="343">
          <cell r="A343" t="str">
            <v>REPAIRS &amp;  MAINTENANCE-XEROX MACH295</v>
          </cell>
          <cell r="O343">
            <v>8000</v>
          </cell>
        </row>
        <row r="344">
          <cell r="A344" t="str">
            <v>SUNDRY EXPENSES _ BRANCHES295</v>
          </cell>
          <cell r="O344">
            <v>6000</v>
          </cell>
        </row>
        <row r="345">
          <cell r="A345" t="str">
            <v>SUNDRY EXPENSES FACTORY295</v>
          </cell>
        </row>
        <row r="346">
          <cell r="A346" t="str">
            <v>TEL FACTORY295</v>
          </cell>
        </row>
        <row r="347">
          <cell r="A347" t="str">
            <v>TELEPHONE - HYD295</v>
          </cell>
          <cell r="O347">
            <v>150000</v>
          </cell>
        </row>
        <row r="348">
          <cell r="A348" t="str">
            <v>TELEX/FAX HYD295</v>
          </cell>
          <cell r="O348">
            <v>6000</v>
          </cell>
        </row>
        <row r="349">
          <cell r="A349" t="str">
            <v>TENDER CHARGES295</v>
          </cell>
        </row>
        <row r="350">
          <cell r="A350" t="str">
            <v>TRAVEL EXPS BRANCHES295</v>
          </cell>
          <cell r="O350">
            <v>120000</v>
          </cell>
        </row>
        <row r="351">
          <cell r="A351" t="str">
            <v>TRAVELLING EXPS FACTORY295</v>
          </cell>
        </row>
        <row r="352">
          <cell r="A352" t="str">
            <v>ADVT-OTHERS296</v>
          </cell>
        </row>
        <row r="353">
          <cell r="A353" t="str">
            <v>ADVT-SOVINEOUR296</v>
          </cell>
          <cell r="O353">
            <v>2000</v>
          </cell>
        </row>
        <row r="354">
          <cell r="A354" t="str">
            <v>BOOKS &amp; PERIODICALS296</v>
          </cell>
          <cell r="O354">
            <v>12000</v>
          </cell>
        </row>
        <row r="355">
          <cell r="A355" t="str">
            <v>CAR HIRE CHARGES296</v>
          </cell>
        </row>
        <row r="356">
          <cell r="A356" t="str">
            <v>CONVEYANCE296</v>
          </cell>
          <cell r="O356">
            <v>200000</v>
          </cell>
        </row>
        <row r="357">
          <cell r="A357" t="str">
            <v>DONATION296</v>
          </cell>
        </row>
        <row r="358">
          <cell r="A358" t="str">
            <v>ELECTRICITY CHARGES296</v>
          </cell>
          <cell r="O358">
            <v>75000</v>
          </cell>
        </row>
        <row r="359">
          <cell r="A359" t="str">
            <v>FORIGN TRAVEL EXP-OTHERS296</v>
          </cell>
          <cell r="O359">
            <v>50000</v>
          </cell>
        </row>
        <row r="360">
          <cell r="A360" t="str">
            <v>LEGAL &amp; PROF FEES296</v>
          </cell>
        </row>
        <row r="361">
          <cell r="A361" t="str">
            <v>MEM &amp; SUBSCRIPTION296</v>
          </cell>
          <cell r="O361">
            <v>10000</v>
          </cell>
        </row>
        <row r="362">
          <cell r="A362" t="str">
            <v>MOTOR CAR EXPENSES296</v>
          </cell>
          <cell r="O362">
            <v>130000</v>
          </cell>
        </row>
        <row r="363">
          <cell r="A363" t="str">
            <v>POSTAGE &amp; TELEGRAM296</v>
          </cell>
          <cell r="O363">
            <v>72000</v>
          </cell>
        </row>
        <row r="364">
          <cell r="A364" t="str">
            <v>PRINTING &amp; STATIONERY BRANCHES296</v>
          </cell>
          <cell r="O364">
            <v>60000</v>
          </cell>
        </row>
        <row r="365">
          <cell r="A365" t="str">
            <v>RENT- DELHI296</v>
          </cell>
          <cell r="O365">
            <v>1080000</v>
          </cell>
        </row>
        <row r="366">
          <cell r="A366" t="str">
            <v>REPAIRS &amp;  MAINTENANCE-CONTRACT296</v>
          </cell>
          <cell r="O366">
            <v>10000</v>
          </cell>
        </row>
        <row r="367">
          <cell r="A367" t="str">
            <v>REPAIRS &amp;  MAINTENANCE-OTHERS296</v>
          </cell>
          <cell r="O367">
            <v>24000</v>
          </cell>
        </row>
        <row r="368">
          <cell r="A368" t="str">
            <v>REPAIRS &amp;  MAINTENANCE-XEROX MACH296</v>
          </cell>
          <cell r="O368">
            <v>8000</v>
          </cell>
        </row>
        <row r="369">
          <cell r="A369" t="str">
            <v>SUNDRY EXPENSES _ BRANCHES296</v>
          </cell>
          <cell r="O369">
            <v>100000</v>
          </cell>
        </row>
        <row r="370">
          <cell r="A370" t="str">
            <v>SUNDRY EXPENSES FACTORY296</v>
          </cell>
        </row>
        <row r="371">
          <cell r="A371" t="str">
            <v>TEL DELHI296</v>
          </cell>
          <cell r="O371">
            <v>240000</v>
          </cell>
        </row>
        <row r="372">
          <cell r="A372" t="str">
            <v>TEL FACTORY296</v>
          </cell>
        </row>
        <row r="373">
          <cell r="A373" t="str">
            <v>TELEX/FAX DELHI296</v>
          </cell>
          <cell r="O373">
            <v>12000</v>
          </cell>
        </row>
        <row r="374">
          <cell r="A374" t="str">
            <v>TENDER CHARGES296</v>
          </cell>
          <cell r="O374">
            <v>6000</v>
          </cell>
        </row>
        <row r="375">
          <cell r="A375" t="str">
            <v>TRAVEL EXPS BRANCHES296</v>
          </cell>
          <cell r="O375">
            <v>240000</v>
          </cell>
        </row>
        <row r="376">
          <cell r="A376" t="str">
            <v>TRAVELLING EXPS FACTORY296</v>
          </cell>
        </row>
        <row r="377">
          <cell r="A377" t="str">
            <v>ADVT-OTHERS298</v>
          </cell>
        </row>
        <row r="378">
          <cell r="A378" t="str">
            <v>ADVT-SOVINEOUR298</v>
          </cell>
          <cell r="O378">
            <v>2000</v>
          </cell>
        </row>
        <row r="379">
          <cell r="A379" t="str">
            <v>BOOKS &amp; PERIODICALS298</v>
          </cell>
          <cell r="O379">
            <v>2000</v>
          </cell>
        </row>
        <row r="380">
          <cell r="A380" t="str">
            <v>CAR HIRE CHARGES298</v>
          </cell>
        </row>
        <row r="381">
          <cell r="A381" t="str">
            <v>CO PROFESSIONAL TAX298</v>
          </cell>
          <cell r="O381">
            <v>1000</v>
          </cell>
        </row>
        <row r="382">
          <cell r="A382" t="str">
            <v>CONVEYANCE298</v>
          </cell>
          <cell r="O382">
            <v>170000</v>
          </cell>
        </row>
        <row r="383">
          <cell r="A383" t="str">
            <v>ELECTRICITY CHARGES298</v>
          </cell>
          <cell r="O383">
            <v>54000</v>
          </cell>
        </row>
        <row r="384">
          <cell r="A384" t="str">
            <v>MOTOR CAR EXPENSES298</v>
          </cell>
        </row>
        <row r="385">
          <cell r="A385" t="str">
            <v>POSTAGE &amp; TELEGRAM298</v>
          </cell>
          <cell r="O385">
            <v>30000</v>
          </cell>
        </row>
        <row r="386">
          <cell r="A386" t="str">
            <v>PRINTING &amp; STATIONERY BRANCHES298</v>
          </cell>
          <cell r="O386">
            <v>30000</v>
          </cell>
        </row>
        <row r="387">
          <cell r="A387" t="str">
            <v>RENT- CALCUTTA298</v>
          </cell>
          <cell r="O387">
            <v>302400</v>
          </cell>
        </row>
        <row r="388">
          <cell r="A388" t="str">
            <v>REPAIRS &amp;  MAINTENANCE-CONTRACT298</v>
          </cell>
          <cell r="O388">
            <v>5000</v>
          </cell>
        </row>
        <row r="389">
          <cell r="A389" t="str">
            <v>REPAIRS &amp;  MAINTENANCE-OTHERS298</v>
          </cell>
          <cell r="O389">
            <v>1000</v>
          </cell>
        </row>
        <row r="390">
          <cell r="A390" t="str">
            <v>REPAIRS &amp;  MAINTENANCE-XEROX MACH298</v>
          </cell>
          <cell r="O390">
            <v>8000</v>
          </cell>
        </row>
        <row r="391">
          <cell r="A391" t="str">
            <v>SUNDRY EXPENSES _ BRANCHES298</v>
          </cell>
          <cell r="O391">
            <v>15000</v>
          </cell>
        </row>
        <row r="392">
          <cell r="A392" t="str">
            <v>SUNDRY EXPENSES FACTORY298</v>
          </cell>
        </row>
        <row r="393">
          <cell r="A393" t="str">
            <v>TEL CALCUTTA298</v>
          </cell>
          <cell r="O393">
            <v>240000</v>
          </cell>
        </row>
        <row r="394">
          <cell r="A394" t="str">
            <v>TEL FACTORY298</v>
          </cell>
        </row>
        <row r="395">
          <cell r="A395" t="str">
            <v>TELEX/FAX CALCUTTA298</v>
          </cell>
          <cell r="O395">
            <v>12000</v>
          </cell>
        </row>
        <row r="396">
          <cell r="A396" t="str">
            <v>TENDER CHARGES298</v>
          </cell>
          <cell r="O396">
            <v>4000</v>
          </cell>
        </row>
        <row r="397">
          <cell r="A397" t="str">
            <v>TRAVEL EXPS BRANCHES298</v>
          </cell>
          <cell r="O397">
            <v>360000</v>
          </cell>
        </row>
        <row r="398">
          <cell r="A398" t="str">
            <v>TRAVELLING EXPS FACTORY298</v>
          </cell>
        </row>
        <row r="399">
          <cell r="A399" t="str">
            <v>CARRIAGE OUTWARD (DR)284</v>
          </cell>
        </row>
        <row r="400">
          <cell r="A400" t="str">
            <v>CARRIAGE OUTWARD (CR)311</v>
          </cell>
        </row>
        <row r="401">
          <cell r="A401" t="str">
            <v>CARRIAGE OUTWARD (DR)311</v>
          </cell>
        </row>
        <row r="402">
          <cell r="A402" t="str">
            <v>LABOUR CHARGES311</v>
          </cell>
          <cell r="O402">
            <v>8000000</v>
          </cell>
        </row>
        <row r="403">
          <cell r="A403" t="str">
            <v>SALES TAX PAIS (URD)311</v>
          </cell>
          <cell r="O403">
            <v>50000</v>
          </cell>
        </row>
        <row r="404">
          <cell r="A404" t="str">
            <v>WARRANTY LIABILITY311</v>
          </cell>
        </row>
        <row r="405">
          <cell r="A405" t="str">
            <v>CARRIAGE OUTWARD (CR)313</v>
          </cell>
        </row>
        <row r="406">
          <cell r="A406" t="str">
            <v>CARRIAGE OUTWARD (DR)313</v>
          </cell>
          <cell r="O406">
            <v>2200000</v>
          </cell>
        </row>
        <row r="407">
          <cell r="A407" t="str">
            <v>OCTROI OUTWARD313</v>
          </cell>
        </row>
        <row r="408">
          <cell r="A408" t="str">
            <v>OCTROICHARGES (CR)313</v>
          </cell>
        </row>
        <row r="409">
          <cell r="A409" t="str">
            <v>PENALTY340</v>
          </cell>
          <cell r="O409">
            <v>1000000</v>
          </cell>
        </row>
        <row r="410">
          <cell r="A410" t="str">
            <v>PROV FOR PENALTY EXCESS/SHORT340</v>
          </cell>
        </row>
        <row r="411">
          <cell r="A411" t="str">
            <v>PROVISIO FOR PENALTY340</v>
          </cell>
        </row>
        <row r="412">
          <cell r="A412" t="str">
            <v>WARRANTY LIABILITY340</v>
          </cell>
        </row>
        <row r="413">
          <cell r="A413" t="str">
            <v>BOOKS &amp; PERIODICALS313</v>
          </cell>
          <cell r="O413">
            <v>1000</v>
          </cell>
        </row>
        <row r="414">
          <cell r="A414" t="str">
            <v>CAR HIRE CHARGES313</v>
          </cell>
        </row>
        <row r="415">
          <cell r="A415" t="str">
            <v>CONVEYANCE313</v>
          </cell>
          <cell r="O415">
            <v>60000</v>
          </cell>
        </row>
        <row r="416">
          <cell r="A416" t="str">
            <v>CONVEYANCE RLY PASS313</v>
          </cell>
          <cell r="O416">
            <v>15000</v>
          </cell>
        </row>
        <row r="417">
          <cell r="A417" t="str">
            <v>HIRE CHARGES313</v>
          </cell>
        </row>
        <row r="418">
          <cell r="A418" t="str">
            <v>INSURANCE ON TRANSIT313</v>
          </cell>
          <cell r="O418">
            <v>150000</v>
          </cell>
        </row>
        <row r="419">
          <cell r="A419" t="str">
            <v>LEGAL &amp; PROF FEES313</v>
          </cell>
          <cell r="O419">
            <v>75000</v>
          </cell>
        </row>
        <row r="420">
          <cell r="A420" t="str">
            <v>MEM &amp; SUBSCRIPTION313</v>
          </cell>
          <cell r="O420">
            <v>15000</v>
          </cell>
        </row>
        <row r="421">
          <cell r="A421" t="str">
            <v>MOTOR CAR EXPENSES313</v>
          </cell>
          <cell r="O421">
            <v>90000</v>
          </cell>
        </row>
        <row r="422">
          <cell r="A422" t="str">
            <v>POSTAGE &amp; TELEGRAM313</v>
          </cell>
        </row>
        <row r="423">
          <cell r="A423" t="str">
            <v>PRINTING &amp; ST. FACTORY313</v>
          </cell>
        </row>
        <row r="424">
          <cell r="A424" t="str">
            <v>RENT_NERUL313</v>
          </cell>
        </row>
        <row r="425">
          <cell r="A425" t="str">
            <v>SUNDRY EXPENSES FACTORY313</v>
          </cell>
          <cell r="O425">
            <v>15000</v>
          </cell>
        </row>
        <row r="426">
          <cell r="A426" t="str">
            <v>TEL FACTORY313</v>
          </cell>
          <cell r="O426">
            <v>180000</v>
          </cell>
        </row>
        <row r="427">
          <cell r="A427" t="str">
            <v>TELEX/FAX FACTORY313</v>
          </cell>
        </row>
        <row r="428">
          <cell r="A428" t="str">
            <v>TESTING &amp; ANALYSIS-(DR)313</v>
          </cell>
          <cell r="O428">
            <v>800000</v>
          </cell>
        </row>
        <row r="429">
          <cell r="A429" t="str">
            <v>TRAVELLING EXPS FACTORY313</v>
          </cell>
          <cell r="O429">
            <v>15000</v>
          </cell>
        </row>
        <row r="430">
          <cell r="A430" t="str">
            <v>EMPLOYEES WELFARE313</v>
          </cell>
          <cell r="O430">
            <v>30000</v>
          </cell>
        </row>
        <row r="431">
          <cell r="A431" t="str">
            <v>POWER340</v>
          </cell>
          <cell r="O431">
            <v>8000000</v>
          </cell>
        </row>
        <row r="432">
          <cell r="A432" t="str">
            <v>EMPLOYEES WELFARE647</v>
          </cell>
          <cell r="O432">
            <v>6000</v>
          </cell>
        </row>
        <row r="433">
          <cell r="A433" t="str">
            <v>CARRIAGE OUTWARD (DR)647</v>
          </cell>
        </row>
        <row r="434">
          <cell r="A434" t="str">
            <v>CONVEYANCE647</v>
          </cell>
          <cell r="O434">
            <v>40000</v>
          </cell>
        </row>
        <row r="435">
          <cell r="A435" t="str">
            <v>CONVEYANCE RLY PASS647</v>
          </cell>
          <cell r="O435">
            <v>15000</v>
          </cell>
        </row>
        <row r="436">
          <cell r="A436" t="str">
            <v>ISO 9001647</v>
          </cell>
          <cell r="O436">
            <v>30000</v>
          </cell>
        </row>
        <row r="437">
          <cell r="A437" t="str">
            <v>LEGAL &amp; PROF FEES647</v>
          </cell>
        </row>
        <row r="438">
          <cell r="A438" t="str">
            <v>MOTOR CAR EXPENSES647</v>
          </cell>
        </row>
        <row r="439">
          <cell r="A439" t="str">
            <v>PRINTING &amp; ST. FACTORY647</v>
          </cell>
        </row>
        <row r="440">
          <cell r="A440" t="str">
            <v>REPAIR TO PLANT &amp; MACHINERY647</v>
          </cell>
        </row>
        <row r="441">
          <cell r="A441" t="str">
            <v>REPAIRS &amp;  MAINTENANCE-OTHERS647</v>
          </cell>
        </row>
        <row r="442">
          <cell r="A442" t="str">
            <v>SUNDRY EXPENSES FACTORY647</v>
          </cell>
          <cell r="O442">
            <v>15000</v>
          </cell>
        </row>
        <row r="443">
          <cell r="A443" t="str">
            <v>TEL FACTORY647</v>
          </cell>
          <cell r="O443">
            <v>20000</v>
          </cell>
        </row>
        <row r="444">
          <cell r="A444" t="str">
            <v>TESTING &amp; ANALYSIS-(DR)647</v>
          </cell>
          <cell r="O444">
            <v>1000000</v>
          </cell>
        </row>
        <row r="445">
          <cell r="A445" t="str">
            <v>TRAINING &amp; DEVELOPENT647</v>
          </cell>
        </row>
        <row r="446">
          <cell r="A446" t="str">
            <v>TRAVELLING EXPS FACTORY647</v>
          </cell>
          <cell r="O446">
            <v>120000</v>
          </cell>
        </row>
        <row r="447">
          <cell r="A447" t="str">
            <v>WATER CHARGES561</v>
          </cell>
          <cell r="O447">
            <v>240000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9.08"/>
      <sheetName val="FACT"/>
      <sheetName val="Sheet2"/>
      <sheetName val="SHEKHAR"/>
      <sheetName val="1"/>
      <sheetName val="3"/>
      <sheetName val="5"/>
      <sheetName val="final-ferm"/>
    </sheetNames>
    <sheetDataSet>
      <sheetData sheetId="1">
        <row r="2">
          <cell r="A2" t="str">
            <v>7A06</v>
          </cell>
          <cell r="B2" t="str">
            <v>ALFA LAVAL SAUNDERS (INDIA) LIMITED</v>
          </cell>
          <cell r="C2">
            <v>5232.5</v>
          </cell>
        </row>
        <row r="3">
          <cell r="A3" t="str">
            <v>7A07</v>
          </cell>
          <cell r="B3" t="str">
            <v>AUTOMAC ENGINEERS</v>
          </cell>
          <cell r="C3">
            <v>1200</v>
          </cell>
        </row>
        <row r="4">
          <cell r="A4" t="str">
            <v>7A08</v>
          </cell>
          <cell r="B4" t="str">
            <v>ACCURATE VALVE SERVICES</v>
          </cell>
          <cell r="C4">
            <v>700</v>
          </cell>
        </row>
        <row r="5">
          <cell r="A5" t="str">
            <v>7A21</v>
          </cell>
          <cell r="B5" t="str">
            <v>ARYA ENGINEERS &amp; CONTRACTORS PVT.LT</v>
          </cell>
          <cell r="C5">
            <v>13768.5</v>
          </cell>
        </row>
        <row r="6">
          <cell r="A6" t="str">
            <v>7A26</v>
          </cell>
          <cell r="B6" t="str">
            <v>AEOLUS TECHNOVATIONS PVT.LTD.</v>
          </cell>
          <cell r="C6">
            <v>6000</v>
          </cell>
        </row>
        <row r="7">
          <cell r="A7" t="str">
            <v>7A27</v>
          </cell>
          <cell r="B7" t="str">
            <v>AMAR PREET TRADERS</v>
          </cell>
          <cell r="C7">
            <v>31000</v>
          </cell>
        </row>
        <row r="8">
          <cell r="A8" t="str">
            <v>7A31</v>
          </cell>
          <cell r="B8" t="str">
            <v>A.R.ENTERPRISES</v>
          </cell>
          <cell r="C8">
            <v>108840</v>
          </cell>
        </row>
        <row r="9">
          <cell r="A9" t="str">
            <v>7A51</v>
          </cell>
          <cell r="B9" t="str">
            <v>AMIT XEROX &amp; CYCLOSTYLE CENTRE</v>
          </cell>
          <cell r="C9">
            <v>1405</v>
          </cell>
        </row>
        <row r="10">
          <cell r="A10" t="str">
            <v>7A52</v>
          </cell>
          <cell r="B10" t="str">
            <v>ACCOUNTS OFFICER CASH O/O TDM BHARU</v>
          </cell>
          <cell r="C10">
            <v>9399</v>
          </cell>
        </row>
        <row r="11">
          <cell r="A11" t="str">
            <v>7A54</v>
          </cell>
          <cell r="B11" t="str">
            <v>AVON MARKETING</v>
          </cell>
          <cell r="C11">
            <v>16479</v>
          </cell>
        </row>
        <row r="12">
          <cell r="A12" t="str">
            <v>7A57</v>
          </cell>
          <cell r="B12" t="str">
            <v>AMIT . R. SHAH</v>
          </cell>
          <cell r="C12">
            <v>1500</v>
          </cell>
        </row>
        <row r="13">
          <cell r="A13" t="str">
            <v>7A60</v>
          </cell>
          <cell r="B13" t="str">
            <v>ASHA TRADING CORPORATION</v>
          </cell>
          <cell r="C13">
            <v>1120</v>
          </cell>
        </row>
        <row r="14">
          <cell r="A14" t="str">
            <v>7A61</v>
          </cell>
          <cell r="B14" t="str">
            <v>AGILENT TECHNOLOGIES (I) PVT LTD</v>
          </cell>
          <cell r="C14">
            <v>2184</v>
          </cell>
        </row>
        <row r="15">
          <cell r="A15" t="str">
            <v>7A67</v>
          </cell>
          <cell r="B15" t="str">
            <v>ANUPAM CONSTRUCTION</v>
          </cell>
          <cell r="C15">
            <v>30370</v>
          </cell>
        </row>
        <row r="16">
          <cell r="A16" t="str">
            <v>7A69</v>
          </cell>
          <cell r="B16" t="str">
            <v>ANKIT ACID PVT. LTD.</v>
          </cell>
          <cell r="C16">
            <v>647807</v>
          </cell>
        </row>
        <row r="17">
          <cell r="A17" t="str">
            <v>7B03</v>
          </cell>
          <cell r="B17" t="str">
            <v>BOMBAY FIRE &amp; SAFTY SERVICES</v>
          </cell>
          <cell r="C17">
            <v>3788</v>
          </cell>
        </row>
        <row r="18">
          <cell r="A18" t="str">
            <v>7B14</v>
          </cell>
          <cell r="B18" t="str">
            <v>BHUTA INTERNATIONAL</v>
          </cell>
          <cell r="C18">
            <v>259515.75</v>
          </cell>
        </row>
        <row r="19">
          <cell r="A19" t="str">
            <v>7B51</v>
          </cell>
          <cell r="B19" t="str">
            <v>B.PATEL (GUJ) &amp; CO.</v>
          </cell>
          <cell r="C19">
            <v>4420</v>
          </cell>
        </row>
        <row r="20">
          <cell r="A20" t="str">
            <v>7B54</v>
          </cell>
          <cell r="B20" t="str">
            <v>BLUE SCUD EXPRESS SERVICE</v>
          </cell>
          <cell r="C20">
            <v>849</v>
          </cell>
        </row>
        <row r="21">
          <cell r="A21" t="str">
            <v>7B56</v>
          </cell>
          <cell r="B21" t="str">
            <v>BEEKAY MARKETING</v>
          </cell>
          <cell r="C21">
            <v>0.1</v>
          </cell>
        </row>
        <row r="22">
          <cell r="A22" t="str">
            <v>7B57</v>
          </cell>
          <cell r="B22" t="str">
            <v>BHUTA INTERNATIONAL</v>
          </cell>
          <cell r="C22">
            <v>118186</v>
          </cell>
        </row>
        <row r="23">
          <cell r="A23" t="str">
            <v>7C03</v>
          </cell>
          <cell r="B23" t="str">
            <v>CHINTAN TRADERS</v>
          </cell>
          <cell r="C23">
            <v>4376</v>
          </cell>
        </row>
        <row r="24">
          <cell r="A24" t="str">
            <v>7C05</v>
          </cell>
          <cell r="B24" t="str">
            <v>CREATIVE COOLS</v>
          </cell>
          <cell r="C24">
            <v>5153</v>
          </cell>
        </row>
        <row r="25">
          <cell r="A25" t="str">
            <v>7C08</v>
          </cell>
          <cell r="B25" t="str">
            <v>CHOKSI LABORATORIES LTD</v>
          </cell>
          <cell r="C25">
            <v>1500</v>
          </cell>
        </row>
        <row r="26">
          <cell r="A26" t="str">
            <v>7C14</v>
          </cell>
          <cell r="B26" t="str">
            <v>COSMOS ENGINEERS</v>
          </cell>
          <cell r="C26">
            <v>41000</v>
          </cell>
        </row>
        <row r="27">
          <cell r="A27" t="str">
            <v>7C21</v>
          </cell>
          <cell r="B27" t="str">
            <v>CEAG FLAMEPROOF CONTROL GEARS PVT.L</v>
          </cell>
          <cell r="C27">
            <v>0.8</v>
          </cell>
        </row>
        <row r="28">
          <cell r="A28" t="str">
            <v>7C23</v>
          </cell>
          <cell r="B28" t="str">
            <v>CREATIVE MOULDING INDUSTRIES PVT.LT</v>
          </cell>
          <cell r="C28">
            <v>12484</v>
          </cell>
        </row>
        <row r="29">
          <cell r="A29" t="str">
            <v>7C25</v>
          </cell>
          <cell r="B29" t="str">
            <v>CLEAN AIR PROJECTS INDIA PVT.LTD.</v>
          </cell>
          <cell r="C29">
            <v>217315</v>
          </cell>
        </row>
        <row r="30">
          <cell r="A30" t="str">
            <v>7C26</v>
          </cell>
          <cell r="B30" t="str">
            <v>CLEAN AIR ENGINEERS PVT.LTD.</v>
          </cell>
          <cell r="C30">
            <v>473692</v>
          </cell>
        </row>
        <row r="31">
          <cell r="A31" t="str">
            <v>7C51</v>
          </cell>
          <cell r="B31" t="str">
            <v>CHIRAG STATIONERY STORES</v>
          </cell>
          <cell r="C31">
            <v>510</v>
          </cell>
        </row>
        <row r="32">
          <cell r="A32" t="str">
            <v>7C53</v>
          </cell>
          <cell r="B32" t="str">
            <v>CREATIVE ELECTRICALS</v>
          </cell>
          <cell r="C32">
            <v>4290</v>
          </cell>
        </row>
        <row r="33">
          <cell r="A33" t="str">
            <v>7C56</v>
          </cell>
          <cell r="B33" t="str">
            <v>C.K. ENTERPRISE</v>
          </cell>
          <cell r="C33">
            <v>8995</v>
          </cell>
        </row>
        <row r="34">
          <cell r="A34" t="str">
            <v>7C57</v>
          </cell>
          <cell r="B34" t="str">
            <v>CHRIST Gmbh</v>
          </cell>
          <cell r="C34">
            <v>2725825</v>
          </cell>
        </row>
        <row r="35">
          <cell r="A35" t="str">
            <v>7D02</v>
          </cell>
          <cell r="B35" t="str">
            <v>DIPCHEM CORPORATION</v>
          </cell>
          <cell r="C35">
            <v>26700</v>
          </cell>
        </row>
        <row r="36">
          <cell r="A36" t="str">
            <v>7D08</v>
          </cell>
          <cell r="B36" t="str">
            <v>DINSHAW FILTRATION SYSTEMS PVT.LTD.</v>
          </cell>
          <cell r="C36">
            <v>3481</v>
          </cell>
        </row>
        <row r="37">
          <cell r="A37" t="str">
            <v>7D14</v>
          </cell>
          <cell r="B37" t="str">
            <v>D.K.ENTERPRISES</v>
          </cell>
          <cell r="C37">
            <v>60680</v>
          </cell>
        </row>
        <row r="38">
          <cell r="A38" t="str">
            <v>7D16</v>
          </cell>
          <cell r="B38" t="str">
            <v>DHRUV DHATU</v>
          </cell>
          <cell r="C38">
            <v>105000</v>
          </cell>
        </row>
        <row r="39">
          <cell r="A39" t="str">
            <v>7D51</v>
          </cell>
          <cell r="B39" t="str">
            <v>DEEP ORGANICS</v>
          </cell>
          <cell r="C39">
            <v>469156</v>
          </cell>
        </row>
        <row r="40">
          <cell r="A40" t="str">
            <v>7D55</v>
          </cell>
          <cell r="B40" t="str">
            <v>DHARMESH DESAI INSTITUTE OF TECHNOL</v>
          </cell>
          <cell r="C40">
            <v>1275</v>
          </cell>
        </row>
        <row r="41">
          <cell r="A41" t="str">
            <v>7E01</v>
          </cell>
          <cell r="B41" t="str">
            <v>ENZO-CHEM LABORATORIES PVT LTD</v>
          </cell>
          <cell r="C41">
            <v>72665</v>
          </cell>
        </row>
        <row r="42">
          <cell r="A42" t="str">
            <v>7E07</v>
          </cell>
          <cell r="B42" t="str">
            <v>ELECTROTECH ELECTRICAL</v>
          </cell>
          <cell r="C42">
            <v>423968.78</v>
          </cell>
        </row>
        <row r="43">
          <cell r="A43" t="str">
            <v>7E10</v>
          </cell>
          <cell r="B43" t="str">
            <v>EUREKA ENGINEERING ENTERPRISES</v>
          </cell>
          <cell r="C43">
            <v>19450</v>
          </cell>
        </row>
        <row r="44">
          <cell r="A44" t="str">
            <v>7F51</v>
          </cell>
          <cell r="B44" t="str">
            <v>FORBES MARSHALL LIMITED</v>
          </cell>
          <cell r="C44">
            <v>28900</v>
          </cell>
        </row>
        <row r="45">
          <cell r="A45" t="str">
            <v>7F54</v>
          </cell>
          <cell r="B45" t="str">
            <v>FORBES MARSHALL INC.</v>
          </cell>
          <cell r="C45">
            <v>20929</v>
          </cell>
        </row>
        <row r="46">
          <cell r="A46" t="str">
            <v>7F55</v>
          </cell>
          <cell r="B46" t="str">
            <v>FINE ENVIROTECH ENGINEERS</v>
          </cell>
          <cell r="C46">
            <v>22649</v>
          </cell>
        </row>
        <row r="47">
          <cell r="A47" t="str">
            <v>7G03</v>
          </cell>
          <cell r="B47" t="str">
            <v>GUJARAT SALES</v>
          </cell>
          <cell r="C47">
            <v>2085</v>
          </cell>
        </row>
        <row r="48">
          <cell r="A48" t="str">
            <v>7G12</v>
          </cell>
          <cell r="B48" t="str">
            <v>G.J.GHAISAS &amp; CO.</v>
          </cell>
          <cell r="C48">
            <v>5500</v>
          </cell>
        </row>
        <row r="49">
          <cell r="A49" t="str">
            <v>7G51</v>
          </cell>
          <cell r="B49" t="str">
            <v>GUJARAT INDUSTRIAL DEVELOPMENT CORP</v>
          </cell>
          <cell r="C49">
            <v>18724</v>
          </cell>
        </row>
        <row r="50">
          <cell r="A50" t="str">
            <v>7G52</v>
          </cell>
          <cell r="B50" t="str">
            <v>GURUKRUPA ENTERPRISE</v>
          </cell>
          <cell r="C50">
            <v>4389</v>
          </cell>
        </row>
        <row r="51">
          <cell r="A51" t="str">
            <v>7G53</v>
          </cell>
          <cell r="B51" t="str">
            <v>GENERAL ELECTRO ENGN</v>
          </cell>
          <cell r="C51">
            <v>9228</v>
          </cell>
        </row>
        <row r="52">
          <cell r="A52" t="str">
            <v>7H01</v>
          </cell>
          <cell r="B52" t="str">
            <v>HILAB EQIPMENTS PVT LTD</v>
          </cell>
          <cell r="C52">
            <v>60452</v>
          </cell>
        </row>
        <row r="53">
          <cell r="A53" t="str">
            <v>7H02</v>
          </cell>
          <cell r="B53" t="str">
            <v>HENKEL KGaA ECOLAB EXPORT Gmbh</v>
          </cell>
          <cell r="C53">
            <v>550</v>
          </cell>
        </row>
        <row r="54">
          <cell r="A54" t="str">
            <v>7H53</v>
          </cell>
          <cell r="B54" t="str">
            <v>HUSSAIN ENTEPRISES</v>
          </cell>
          <cell r="C54">
            <v>1965</v>
          </cell>
        </row>
        <row r="55">
          <cell r="A55" t="str">
            <v>7I01</v>
          </cell>
          <cell r="B55" t="str">
            <v>INDO AMINES LTD</v>
          </cell>
          <cell r="C55">
            <v>9274</v>
          </cell>
        </row>
        <row r="56">
          <cell r="A56" t="str">
            <v>7J06</v>
          </cell>
          <cell r="B56" t="str">
            <v>JAIN &amp; COMPANY</v>
          </cell>
          <cell r="C56">
            <v>83631</v>
          </cell>
        </row>
        <row r="57">
          <cell r="A57" t="str">
            <v>7J08</v>
          </cell>
          <cell r="B57" t="str">
            <v>JHAMTANI AGENCIES</v>
          </cell>
          <cell r="C57">
            <v>50924</v>
          </cell>
        </row>
        <row r="58">
          <cell r="A58" t="str">
            <v>7J52</v>
          </cell>
          <cell r="B58" t="str">
            <v>JAYPEE TRADING CO</v>
          </cell>
          <cell r="C58">
            <v>856238</v>
          </cell>
        </row>
        <row r="59">
          <cell r="A59" t="str">
            <v>7K01</v>
          </cell>
          <cell r="B59" t="str">
            <v>KOTHARI FERMENTATION AND BIOCHEM LT</v>
          </cell>
          <cell r="C59">
            <v>131930</v>
          </cell>
        </row>
        <row r="60">
          <cell r="A60" t="str">
            <v>7K55</v>
          </cell>
          <cell r="B60" t="str">
            <v>A.K.PATRAWALA</v>
          </cell>
          <cell r="C60">
            <v>66772</v>
          </cell>
        </row>
        <row r="61">
          <cell r="A61" t="str">
            <v>7L04</v>
          </cell>
          <cell r="B61" t="str">
            <v>LUCAS ELECTRONICS</v>
          </cell>
          <cell r="C61">
            <v>12000</v>
          </cell>
        </row>
        <row r="62">
          <cell r="A62" t="str">
            <v>7L06</v>
          </cell>
          <cell r="B62" t="str">
            <v>LIBERTY VALVES PVT. LTD.</v>
          </cell>
          <cell r="C62">
            <v>216436</v>
          </cell>
        </row>
        <row r="63">
          <cell r="A63" t="str">
            <v>7L54</v>
          </cell>
          <cell r="B63" t="str">
            <v>LAVRIDS KNUDSEN MASKINFABRIX (I) LT</v>
          </cell>
          <cell r="C63">
            <v>140083</v>
          </cell>
        </row>
        <row r="64">
          <cell r="A64" t="str">
            <v>7M02</v>
          </cell>
          <cell r="B64" t="str">
            <v>MICROTECH SYSTEMS</v>
          </cell>
          <cell r="C64">
            <v>1100</v>
          </cell>
        </row>
        <row r="65">
          <cell r="A65" t="str">
            <v>7M06</v>
          </cell>
          <cell r="B65" t="str">
            <v>M.M.SUPPLIERS</v>
          </cell>
          <cell r="C65">
            <v>36417</v>
          </cell>
        </row>
        <row r="66">
          <cell r="A66" t="str">
            <v>7M10</v>
          </cell>
          <cell r="B66" t="str">
            <v>MOORE CONTROLS LTD.</v>
          </cell>
          <cell r="C66">
            <v>854575</v>
          </cell>
        </row>
        <row r="67">
          <cell r="A67" t="str">
            <v>7M53</v>
          </cell>
          <cell r="B67" t="str">
            <v>MICRO SYSTEMS</v>
          </cell>
          <cell r="C67">
            <v>20648.26</v>
          </cell>
        </row>
        <row r="68">
          <cell r="A68" t="str">
            <v>7M58</v>
          </cell>
          <cell r="B68" t="str">
            <v>MAHAVIR SALES CORPORATION</v>
          </cell>
          <cell r="C68">
            <v>1445</v>
          </cell>
        </row>
        <row r="69">
          <cell r="A69" t="str">
            <v>7M59</v>
          </cell>
          <cell r="B69" t="str">
            <v>MAA BIJASANI PETRO CHEM PVT. LTD.</v>
          </cell>
          <cell r="C69">
            <v>736512</v>
          </cell>
        </row>
        <row r="70">
          <cell r="A70" t="str">
            <v>7N01</v>
          </cell>
          <cell r="B70" t="str">
            <v>N.SUNDERLAL &amp; CO.</v>
          </cell>
          <cell r="C70">
            <v>144890</v>
          </cell>
        </row>
        <row r="71">
          <cell r="A71" t="str">
            <v>7N02</v>
          </cell>
          <cell r="B71" t="str">
            <v>NATIONAL CHEMICALS INDUSTRIES</v>
          </cell>
          <cell r="C71">
            <v>4270</v>
          </cell>
        </row>
        <row r="72">
          <cell r="A72" t="str">
            <v>7N05</v>
          </cell>
          <cell r="B72" t="str">
            <v>NAVIN PROCESS SYSTEMS</v>
          </cell>
          <cell r="C72">
            <v>500</v>
          </cell>
        </row>
        <row r="73">
          <cell r="A73" t="str">
            <v>7N09</v>
          </cell>
          <cell r="B73" t="str">
            <v>NIKON CHEMICALS</v>
          </cell>
          <cell r="C73">
            <v>771629</v>
          </cell>
        </row>
        <row r="74">
          <cell r="A74" t="str">
            <v>7N54</v>
          </cell>
          <cell r="B74" t="str">
            <v>NARMADA INDUSTRIES</v>
          </cell>
          <cell r="C74">
            <v>9189</v>
          </cell>
        </row>
        <row r="75">
          <cell r="A75" t="str">
            <v>7N59</v>
          </cell>
          <cell r="B75" t="str">
            <v>NIKON CHEMICALS</v>
          </cell>
          <cell r="C75">
            <v>47320</v>
          </cell>
        </row>
        <row r="76">
          <cell r="A76" t="str">
            <v>7O03</v>
          </cell>
          <cell r="B76" t="str">
            <v>ORIENTAL MANUFACTURERS PVT.LTD.</v>
          </cell>
          <cell r="C76">
            <v>137500</v>
          </cell>
        </row>
        <row r="77">
          <cell r="A77" t="str">
            <v>7P03</v>
          </cell>
          <cell r="B77" t="str">
            <v>PERFECT SCALE SALE &amp; SERVICE</v>
          </cell>
          <cell r="C77">
            <v>6410</v>
          </cell>
        </row>
        <row r="78">
          <cell r="A78" t="str">
            <v>7P14</v>
          </cell>
          <cell r="B78" t="str">
            <v>PRAKASH STEELAGE LIMITED</v>
          </cell>
          <cell r="C78">
            <v>403024</v>
          </cell>
        </row>
        <row r="79">
          <cell r="A79" t="str">
            <v>7P17</v>
          </cell>
          <cell r="B79" t="str">
            <v>PATKAR VACUULAB</v>
          </cell>
          <cell r="C79">
            <v>20394.9</v>
          </cell>
        </row>
        <row r="80">
          <cell r="A80" t="str">
            <v>7P18</v>
          </cell>
          <cell r="B80" t="str">
            <v>PNEUCON VALVES PVT.LTD.</v>
          </cell>
          <cell r="C80">
            <v>240285.98</v>
          </cell>
        </row>
        <row r="81">
          <cell r="A81" t="str">
            <v>7P24</v>
          </cell>
          <cell r="B81" t="str">
            <v>PCI SERVICES AND SYSTEMS</v>
          </cell>
          <cell r="C81">
            <v>17285</v>
          </cell>
        </row>
        <row r="82">
          <cell r="A82" t="str">
            <v>7P27</v>
          </cell>
          <cell r="B82" t="str">
            <v>POPULAR ENTERPRISES</v>
          </cell>
          <cell r="C82">
            <v>214148.36</v>
          </cell>
        </row>
        <row r="83">
          <cell r="A83" t="str">
            <v>7P55</v>
          </cell>
          <cell r="B83" t="str">
            <v>PRECISE</v>
          </cell>
          <cell r="C83">
            <v>205</v>
          </cell>
        </row>
        <row r="84">
          <cell r="A84" t="str">
            <v>7P58</v>
          </cell>
          <cell r="B84" t="str">
            <v>PARITOSH SHUKLA</v>
          </cell>
          <cell r="C84">
            <v>1590</v>
          </cell>
        </row>
        <row r="85">
          <cell r="A85" t="str">
            <v>7P60</v>
          </cell>
          <cell r="B85" t="str">
            <v>PUNIT SERVICES</v>
          </cell>
          <cell r="C85">
            <v>1000</v>
          </cell>
        </row>
        <row r="86">
          <cell r="A86" t="str">
            <v>7R05</v>
          </cell>
          <cell r="B86" t="str">
            <v>R.V.DALVI &amp; ASSOCIATES</v>
          </cell>
          <cell r="C86">
            <v>102136</v>
          </cell>
        </row>
        <row r="87">
          <cell r="A87" t="str">
            <v>7R10</v>
          </cell>
          <cell r="B87" t="str">
            <v>RATHI LIGHTNIN MIXERS PVT.LTD.</v>
          </cell>
          <cell r="C87">
            <v>1037200</v>
          </cell>
        </row>
        <row r="88">
          <cell r="A88" t="str">
            <v>7R12</v>
          </cell>
          <cell r="B88" t="str">
            <v>R.R.CONSTRUCTION</v>
          </cell>
          <cell r="C88">
            <v>1756637.03</v>
          </cell>
        </row>
        <row r="89">
          <cell r="A89" t="str">
            <v>7R16</v>
          </cell>
          <cell r="B89" t="str">
            <v>RDG ENGINEERING WORKS</v>
          </cell>
          <cell r="C89">
            <v>19238</v>
          </cell>
        </row>
        <row r="90">
          <cell r="A90" t="str">
            <v>7R52</v>
          </cell>
          <cell r="B90" t="str">
            <v>RAJDEEP ENTERPRISES</v>
          </cell>
          <cell r="C90">
            <v>33566</v>
          </cell>
        </row>
        <row r="91">
          <cell r="A91" t="str">
            <v>7R54</v>
          </cell>
          <cell r="B91" t="str">
            <v>RAJNI G PATEL</v>
          </cell>
          <cell r="C91">
            <v>49068</v>
          </cell>
        </row>
        <row r="92">
          <cell r="A92" t="str">
            <v>7R59</v>
          </cell>
          <cell r="B92" t="str">
            <v>R.S.ENGINEERING WORKS</v>
          </cell>
          <cell r="C92">
            <v>48346</v>
          </cell>
        </row>
        <row r="93">
          <cell r="A93" t="str">
            <v>7S03</v>
          </cell>
          <cell r="B93" t="str">
            <v>SANGHVI TRADERS</v>
          </cell>
          <cell r="C93">
            <v>597919</v>
          </cell>
        </row>
        <row r="94">
          <cell r="A94" t="str">
            <v>7S04</v>
          </cell>
          <cell r="B94" t="str">
            <v>SHREETECH ASSOCIATES</v>
          </cell>
          <cell r="C94">
            <v>980</v>
          </cell>
        </row>
        <row r="95">
          <cell r="A95" t="str">
            <v>7S08</v>
          </cell>
          <cell r="B95" t="str">
            <v>SHIVANI ENTERPRISES</v>
          </cell>
          <cell r="C95">
            <v>19387</v>
          </cell>
        </row>
        <row r="96">
          <cell r="A96" t="str">
            <v>7S11</v>
          </cell>
          <cell r="B96" t="str">
            <v>SUNBEAM PAINTING WORKS</v>
          </cell>
          <cell r="C96">
            <v>3600</v>
          </cell>
        </row>
        <row r="97">
          <cell r="A97" t="str">
            <v>7S13</v>
          </cell>
          <cell r="B97" t="str">
            <v>SAYALI CHEMICALS</v>
          </cell>
          <cell r="C97">
            <v>50355</v>
          </cell>
        </row>
        <row r="98">
          <cell r="A98" t="str">
            <v>7S15</v>
          </cell>
          <cell r="B98" t="str">
            <v>SUCCESS UDYOG</v>
          </cell>
          <cell r="C98">
            <v>3942</v>
          </cell>
        </row>
        <row r="99">
          <cell r="A99" t="str">
            <v>7S17</v>
          </cell>
          <cell r="B99" t="str">
            <v>SARTORIUS INDIA PVT LTD</v>
          </cell>
          <cell r="C99">
            <v>205113</v>
          </cell>
        </row>
        <row r="100">
          <cell r="A100" t="str">
            <v>7S18</v>
          </cell>
          <cell r="B100" t="str">
            <v>SCIGENICS BIOTECH PVT.LTD.</v>
          </cell>
          <cell r="C100">
            <v>7800</v>
          </cell>
        </row>
        <row r="101">
          <cell r="A101" t="str">
            <v>7S23</v>
          </cell>
          <cell r="B101" t="str">
            <v>SONAL ENGINEERING ENTERPRISES</v>
          </cell>
          <cell r="C101">
            <v>3210</v>
          </cell>
        </row>
        <row r="102">
          <cell r="A102" t="str">
            <v>7S25</v>
          </cell>
          <cell r="B102" t="str">
            <v>S.P.Mandalis TherapeuticDrug Monito</v>
          </cell>
          <cell r="C102">
            <v>171300</v>
          </cell>
        </row>
        <row r="103">
          <cell r="A103" t="str">
            <v>7S31</v>
          </cell>
          <cell r="B103" t="str">
            <v>SAI INDUSTRIAL SERVICES (PVT.) LTD.</v>
          </cell>
          <cell r="C103">
            <v>27947</v>
          </cell>
        </row>
        <row r="104">
          <cell r="A104" t="str">
            <v>7S40</v>
          </cell>
          <cell r="B104" t="str">
            <v>S.K.ENTERPRISES</v>
          </cell>
          <cell r="C104">
            <v>258640</v>
          </cell>
        </row>
        <row r="105">
          <cell r="A105" t="str">
            <v>7S43</v>
          </cell>
          <cell r="B105" t="str">
            <v>STAR INSTRUMENT SERVICES</v>
          </cell>
          <cell r="C105">
            <v>286091.8</v>
          </cell>
        </row>
        <row r="106">
          <cell r="A106" t="str">
            <v>7S45</v>
          </cell>
          <cell r="B106" t="str">
            <v>STAAR AGENCIES</v>
          </cell>
          <cell r="C106">
            <v>79793.25</v>
          </cell>
        </row>
        <row r="107">
          <cell r="A107" t="str">
            <v>7S51</v>
          </cell>
          <cell r="B107" t="str">
            <v>SAI CATERERS</v>
          </cell>
          <cell r="C107">
            <v>42302</v>
          </cell>
        </row>
        <row r="108">
          <cell r="A108" t="str">
            <v>7S57</v>
          </cell>
          <cell r="B108" t="str">
            <v>S.B. ENTERPRISES</v>
          </cell>
          <cell r="C108">
            <v>11185</v>
          </cell>
        </row>
        <row r="109">
          <cell r="A109" t="str">
            <v>7S59</v>
          </cell>
          <cell r="B109" t="str">
            <v>SHIVAM FABRICATORS</v>
          </cell>
          <cell r="C109">
            <v>6630</v>
          </cell>
        </row>
        <row r="110">
          <cell r="A110" t="str">
            <v>7S60</v>
          </cell>
          <cell r="B110" t="str">
            <v>SALESWORTH INDIA PVT LTD.</v>
          </cell>
          <cell r="C110">
            <v>32344</v>
          </cell>
        </row>
        <row r="111">
          <cell r="A111" t="str">
            <v>7T05</v>
          </cell>
          <cell r="B111" t="str">
            <v>TECHNOLOGY CATALYSTS INTERNATIONAL</v>
          </cell>
          <cell r="C111">
            <v>14040</v>
          </cell>
        </row>
        <row r="112">
          <cell r="A112" t="str">
            <v>7T07</v>
          </cell>
          <cell r="B112" t="str">
            <v>TRIMURTI FABRICATORS PVT.LTD.</v>
          </cell>
          <cell r="C112">
            <v>474584.15</v>
          </cell>
        </row>
        <row r="113">
          <cell r="A113" t="str">
            <v>7U01</v>
          </cell>
          <cell r="B113" t="str">
            <v>ULTRA DRYTECH ENGINEERING LTD.</v>
          </cell>
          <cell r="C113">
            <v>558396</v>
          </cell>
        </row>
        <row r="114">
          <cell r="A114" t="str">
            <v>7U02</v>
          </cell>
          <cell r="B114" t="str">
            <v>UNIQUE SUGARS LIMITED</v>
          </cell>
          <cell r="C114">
            <v>685066</v>
          </cell>
        </row>
        <row r="115">
          <cell r="A115" t="str">
            <v>7U52</v>
          </cell>
          <cell r="B115" t="str">
            <v>UNIVERSAL HYDRAULICS</v>
          </cell>
          <cell r="C115">
            <v>750</v>
          </cell>
        </row>
        <row r="116">
          <cell r="A116" t="str">
            <v>7U56</v>
          </cell>
          <cell r="B116" t="str">
            <v>ULTRAMEC SERVICES</v>
          </cell>
          <cell r="C116">
            <v>1300</v>
          </cell>
        </row>
        <row r="117">
          <cell r="A117" t="str">
            <v>7V04</v>
          </cell>
          <cell r="B117" t="str">
            <v>V.V.CHEMICALS</v>
          </cell>
          <cell r="C117">
            <v>12901</v>
          </cell>
        </row>
        <row r="118">
          <cell r="A118" t="str">
            <v>7V05</v>
          </cell>
          <cell r="B118" t="str">
            <v>VIMAL IMPEX</v>
          </cell>
          <cell r="C118">
            <v>95795</v>
          </cell>
        </row>
        <row r="119">
          <cell r="A119" t="str">
            <v>7V07</v>
          </cell>
          <cell r="B119" t="str">
            <v>VAISHNAVI CATERERS</v>
          </cell>
          <cell r="C119">
            <v>22860</v>
          </cell>
        </row>
        <row r="120">
          <cell r="A120" t="str">
            <v>7V09</v>
          </cell>
          <cell r="B120" t="str">
            <v>VIKAS ENTERPRISES</v>
          </cell>
          <cell r="C120">
            <v>4368</v>
          </cell>
        </row>
        <row r="121">
          <cell r="A121" t="str">
            <v>7V52</v>
          </cell>
          <cell r="B121" t="str">
            <v>V.O.VAC ENG</v>
          </cell>
          <cell r="C121">
            <v>2230</v>
          </cell>
        </row>
        <row r="122">
          <cell r="A122" t="str">
            <v>7V53</v>
          </cell>
          <cell r="B122" t="str">
            <v>VIKRANT ROADLINES</v>
          </cell>
          <cell r="C122">
            <v>14620</v>
          </cell>
        </row>
        <row r="123">
          <cell r="A123" t="str">
            <v>7V54</v>
          </cell>
          <cell r="B123" t="str">
            <v>VIJAY TOURS &amp; TRAVELS</v>
          </cell>
          <cell r="C123">
            <v>2520</v>
          </cell>
        </row>
        <row r="124">
          <cell r="A124" t="str">
            <v>7Y51</v>
          </cell>
          <cell r="B124" t="str">
            <v>YCOM INFOTECH</v>
          </cell>
          <cell r="C124">
            <v>4900</v>
          </cell>
        </row>
        <row r="125">
          <cell r="A125" t="str">
            <v>9R02</v>
          </cell>
          <cell r="B125" t="str">
            <v>R.K.DUTT CONCERNS</v>
          </cell>
          <cell r="C125">
            <v>146982</v>
          </cell>
        </row>
        <row r="126">
          <cell r="A126" t="str">
            <v>A019</v>
          </cell>
          <cell r="B126" t="str">
            <v>A.CHOKSEY CHEMICALS INDUSTRIES</v>
          </cell>
          <cell r="C126">
            <v>387293</v>
          </cell>
        </row>
        <row r="127">
          <cell r="A127" t="str">
            <v>A029</v>
          </cell>
          <cell r="B127" t="str">
            <v>AAR DEE CARGO MOVERS PVT. LTD.</v>
          </cell>
          <cell r="C127">
            <v>106553.25</v>
          </cell>
        </row>
        <row r="128">
          <cell r="A128" t="str">
            <v>A040</v>
          </cell>
          <cell r="B128" t="str">
            <v>ABHIDEEP ENTERPRISE</v>
          </cell>
          <cell r="C128">
            <v>3834.8</v>
          </cell>
        </row>
        <row r="129">
          <cell r="A129" t="str">
            <v>A042</v>
          </cell>
          <cell r="B129" t="str">
            <v>ABHINAV ENTERPRISES</v>
          </cell>
          <cell r="C129">
            <v>4025</v>
          </cell>
        </row>
        <row r="130">
          <cell r="A130" t="str">
            <v>A080</v>
          </cell>
          <cell r="B130" t="str">
            <v>AEROCHEM LABORATORIES</v>
          </cell>
          <cell r="C130">
            <v>4349</v>
          </cell>
        </row>
        <row r="131">
          <cell r="A131" t="str">
            <v>A082</v>
          </cell>
          <cell r="B131" t="str">
            <v>AGNEL ENTERPRISES</v>
          </cell>
          <cell r="C131">
            <v>830</v>
          </cell>
        </row>
        <row r="132">
          <cell r="A132" t="str">
            <v>A100</v>
          </cell>
          <cell r="B132" t="str">
            <v>AIR POWER SERVICE</v>
          </cell>
          <cell r="C132">
            <v>94370</v>
          </cell>
        </row>
        <row r="133">
          <cell r="A133" t="str">
            <v>A136</v>
          </cell>
          <cell r="B133" t="str">
            <v>ALLIED SALES CORPORATION</v>
          </cell>
          <cell r="C133">
            <v>2340</v>
          </cell>
        </row>
        <row r="134">
          <cell r="A134" t="str">
            <v>A152</v>
          </cell>
          <cell r="B134" t="str">
            <v>AMAR SCINTIFIC COMPANY</v>
          </cell>
          <cell r="C134">
            <v>800</v>
          </cell>
        </row>
        <row r="135">
          <cell r="A135" t="str">
            <v>A201</v>
          </cell>
          <cell r="B135" t="str">
            <v>ANAND TRADERS</v>
          </cell>
          <cell r="C135">
            <v>11072</v>
          </cell>
        </row>
        <row r="136">
          <cell r="A136" t="str">
            <v>A267</v>
          </cell>
          <cell r="B136" t="str">
            <v>ARPAN INDUSTRIAL SYNDICATE</v>
          </cell>
          <cell r="C136">
            <v>900</v>
          </cell>
        </row>
        <row r="137">
          <cell r="A137" t="str">
            <v>A352</v>
          </cell>
          <cell r="B137" t="str">
            <v>AZEOCRYST ORGANICS</v>
          </cell>
          <cell r="C137">
            <v>15080</v>
          </cell>
        </row>
        <row r="138">
          <cell r="A138" t="str">
            <v>A358</v>
          </cell>
          <cell r="B138" t="str">
            <v>ASTRON SALES</v>
          </cell>
          <cell r="C138">
            <v>162204</v>
          </cell>
        </row>
        <row r="139">
          <cell r="A139" t="str">
            <v>B051</v>
          </cell>
          <cell r="B139" t="str">
            <v>BEEKAY ENTERPRISES BOMBAY</v>
          </cell>
          <cell r="C139">
            <v>241613</v>
          </cell>
        </row>
        <row r="140">
          <cell r="A140" t="str">
            <v>B109</v>
          </cell>
          <cell r="B140" t="str">
            <v>BOMBAY RUBBER &amp; CARBON WORKS</v>
          </cell>
          <cell r="C140">
            <v>5714</v>
          </cell>
        </row>
        <row r="141">
          <cell r="A141" t="str">
            <v>B158</v>
          </cell>
          <cell r="B141" t="str">
            <v>BAJAJ ELECTRICALS LTD.</v>
          </cell>
          <cell r="C141">
            <v>48312</v>
          </cell>
        </row>
        <row r="142">
          <cell r="A142" t="str">
            <v>C081</v>
          </cell>
          <cell r="B142" t="str">
            <v>CHEMICALS UNLIMITED</v>
          </cell>
          <cell r="C142">
            <v>24463.3</v>
          </cell>
        </row>
        <row r="143">
          <cell r="A143" t="str">
            <v>C100</v>
          </cell>
          <cell r="B143" t="str">
            <v>CHEMPURE</v>
          </cell>
          <cell r="C143">
            <v>16591.5</v>
          </cell>
        </row>
        <row r="144">
          <cell r="A144" t="str">
            <v>C128</v>
          </cell>
          <cell r="B144" t="str">
            <v>CHROMATOPAK ANALYTICAL INST.(I)P.LT</v>
          </cell>
          <cell r="C144">
            <v>2025</v>
          </cell>
        </row>
        <row r="145">
          <cell r="A145" t="str">
            <v>C203</v>
          </cell>
          <cell r="B145" t="str">
            <v>CORPORATE SERVICES</v>
          </cell>
          <cell r="C145">
            <v>664144</v>
          </cell>
        </row>
        <row r="146">
          <cell r="A146" t="str">
            <v>C204</v>
          </cell>
          <cell r="B146" t="str">
            <v>CRAB &amp; TAUR ENGINEERING PVT. LTD.</v>
          </cell>
          <cell r="C146">
            <v>29610</v>
          </cell>
        </row>
        <row r="147">
          <cell r="A147" t="str">
            <v>D008</v>
          </cell>
          <cell r="B147" t="str">
            <v>D.D.ENTERPRISES</v>
          </cell>
          <cell r="C147">
            <v>401356</v>
          </cell>
        </row>
        <row r="148">
          <cell r="A148" t="str">
            <v>D011</v>
          </cell>
          <cell r="B148" t="str">
            <v>D.N.ENGINEERING WORKS</v>
          </cell>
          <cell r="C148">
            <v>11524</v>
          </cell>
        </row>
        <row r="149">
          <cell r="A149" t="str">
            <v>D021</v>
          </cell>
          <cell r="B149" t="str">
            <v>DARSHAN ENTERPRISE</v>
          </cell>
          <cell r="C149">
            <v>4250</v>
          </cell>
        </row>
        <row r="150">
          <cell r="A150" t="str">
            <v>D115</v>
          </cell>
          <cell r="B150" t="str">
            <v>DIPAK ENGINEERING  SERVICES</v>
          </cell>
          <cell r="C150">
            <v>84436</v>
          </cell>
        </row>
        <row r="151">
          <cell r="A151" t="str">
            <v>D169</v>
          </cell>
          <cell r="B151" t="str">
            <v>DB POWER ELECTRONICS PVT.LTD.</v>
          </cell>
          <cell r="C151">
            <v>38109</v>
          </cell>
        </row>
        <row r="152">
          <cell r="A152" t="str">
            <v>E053</v>
          </cell>
          <cell r="B152" t="str">
            <v>ENVIRO TECHNOLOGY LIMITED</v>
          </cell>
          <cell r="C152">
            <v>47318</v>
          </cell>
        </row>
        <row r="153">
          <cell r="A153" t="str">
            <v>E067</v>
          </cell>
          <cell r="B153" t="str">
            <v>EUREKA INDUSTRIAL EQUIPMENTS PVT.LT</v>
          </cell>
          <cell r="C153">
            <v>59224</v>
          </cell>
        </row>
        <row r="154">
          <cell r="A154" t="str">
            <v>E084</v>
          </cell>
          <cell r="B154" t="str">
            <v>EXEL INDIA PVT. LTD.</v>
          </cell>
          <cell r="C154">
            <v>30733</v>
          </cell>
        </row>
        <row r="155">
          <cell r="A155" t="str">
            <v>F028</v>
          </cell>
          <cell r="B155" t="str">
            <v>FILTRA TEKNOPAK CLEANROOM SYSTEMS L</v>
          </cell>
          <cell r="C155">
            <v>98228</v>
          </cell>
        </row>
        <row r="156">
          <cell r="A156" t="str">
            <v>F075</v>
          </cell>
          <cell r="B156" t="str">
            <v>FORBES POLYMETRON PVT. LTD.</v>
          </cell>
          <cell r="C156">
            <v>24453</v>
          </cell>
        </row>
        <row r="157">
          <cell r="A157" t="str">
            <v>G033</v>
          </cell>
          <cell r="B157" t="str">
            <v>GENERAL FOODS LTD</v>
          </cell>
          <cell r="C157">
            <v>42000</v>
          </cell>
        </row>
        <row r="158">
          <cell r="A158" t="str">
            <v>G130</v>
          </cell>
          <cell r="B158" t="str">
            <v>GUJARAT GAS COMPANY LIMITED</v>
          </cell>
          <cell r="C158">
            <v>59138</v>
          </cell>
        </row>
        <row r="159">
          <cell r="A159" t="str">
            <v>G132</v>
          </cell>
          <cell r="B159" t="str">
            <v>GUJARAT INDUSTRIAL SYNDICATE</v>
          </cell>
          <cell r="C159">
            <v>42513</v>
          </cell>
        </row>
        <row r="160">
          <cell r="A160" t="str">
            <v>G149</v>
          </cell>
          <cell r="B160" t="str">
            <v>GMMCO LIMITED</v>
          </cell>
          <cell r="C160">
            <v>1000</v>
          </cell>
        </row>
        <row r="161">
          <cell r="A161" t="str">
            <v>G155</v>
          </cell>
          <cell r="B161" t="str">
            <v>GLOBAL ENTERPRISES</v>
          </cell>
          <cell r="C161">
            <v>316240</v>
          </cell>
        </row>
        <row r="162">
          <cell r="A162" t="str">
            <v>H007</v>
          </cell>
          <cell r="B162" t="str">
            <v>H.B.CHEMICALS</v>
          </cell>
          <cell r="C162">
            <v>94263</v>
          </cell>
        </row>
        <row r="163">
          <cell r="A163" t="str">
            <v>H009</v>
          </cell>
          <cell r="B163" t="str">
            <v>H.A.SCIENTIFIC &amp; CHEMICAL</v>
          </cell>
          <cell r="C163">
            <v>8712</v>
          </cell>
        </row>
        <row r="164">
          <cell r="A164" t="str">
            <v>H058</v>
          </cell>
          <cell r="B164" t="str">
            <v>HETAL INSTRUMENTS</v>
          </cell>
          <cell r="C164">
            <v>600</v>
          </cell>
        </row>
        <row r="165">
          <cell r="A165" t="str">
            <v>H164</v>
          </cell>
          <cell r="B165" t="str">
            <v>HYDRO AIR RESEARCH I PVT LTD</v>
          </cell>
          <cell r="C165">
            <v>0.8</v>
          </cell>
        </row>
        <row r="166">
          <cell r="A166" t="str">
            <v>H166</v>
          </cell>
          <cell r="B166" t="str">
            <v>HYDRO-CARE ENGINEERS</v>
          </cell>
          <cell r="C166">
            <v>1759</v>
          </cell>
        </row>
        <row r="167">
          <cell r="A167" t="str">
            <v>H169</v>
          </cell>
          <cell r="B167" t="str">
            <v>CANARA BANK A/C HINDUSTAN ANTIBIOTI</v>
          </cell>
          <cell r="C167">
            <v>5389426</v>
          </cell>
        </row>
        <row r="168">
          <cell r="A168" t="str">
            <v>J027</v>
          </cell>
          <cell r="B168" t="str">
            <v>J.J.ENTERPRISES</v>
          </cell>
          <cell r="C168">
            <v>7050</v>
          </cell>
        </row>
        <row r="169">
          <cell r="A169" t="str">
            <v>J032</v>
          </cell>
          <cell r="B169" t="str">
            <v>J.P. ENTERPRISES</v>
          </cell>
          <cell r="C169">
            <v>32794</v>
          </cell>
        </row>
        <row r="170">
          <cell r="A170" t="str">
            <v>J047</v>
          </cell>
          <cell r="B170" t="str">
            <v>JAGRUTI ENTERPRISE</v>
          </cell>
          <cell r="C170">
            <v>2660</v>
          </cell>
        </row>
        <row r="171">
          <cell r="A171" t="str">
            <v>J049</v>
          </cell>
          <cell r="B171" t="str">
            <v>JAI AMBE PRINTING WORKS</v>
          </cell>
          <cell r="C171">
            <v>520</v>
          </cell>
        </row>
        <row r="172">
          <cell r="A172" t="str">
            <v>J060</v>
          </cell>
          <cell r="B172" t="str">
            <v>JAIN &amp; CO</v>
          </cell>
          <cell r="C172">
            <v>3</v>
          </cell>
        </row>
        <row r="173">
          <cell r="A173" t="str">
            <v>J081</v>
          </cell>
          <cell r="B173" t="str">
            <v>JANAM SCREEN ART</v>
          </cell>
          <cell r="C173">
            <v>900</v>
          </cell>
        </row>
        <row r="174">
          <cell r="A174" t="str">
            <v>J122</v>
          </cell>
          <cell r="B174" t="str">
            <v>JIGNESH ENTERPRISE</v>
          </cell>
          <cell r="C174">
            <v>70150</v>
          </cell>
        </row>
        <row r="175">
          <cell r="A175" t="str">
            <v>J146</v>
          </cell>
          <cell r="B175" t="str">
            <v>JR FIBREGLASS INDUSTRIES PVT.LTD.</v>
          </cell>
          <cell r="C175">
            <v>346017</v>
          </cell>
        </row>
        <row r="176">
          <cell r="A176" t="str">
            <v>K008</v>
          </cell>
          <cell r="B176" t="str">
            <v>K RAJ &amp; CO</v>
          </cell>
          <cell r="C176">
            <v>22898</v>
          </cell>
        </row>
        <row r="177">
          <cell r="A177" t="str">
            <v>K009</v>
          </cell>
          <cell r="B177" t="str">
            <v>KEM-PHA LAB GLASS</v>
          </cell>
          <cell r="C177">
            <v>2275</v>
          </cell>
        </row>
        <row r="178">
          <cell r="A178" t="str">
            <v>K015</v>
          </cell>
          <cell r="B178" t="str">
            <v>K.K.ENTERPRISE</v>
          </cell>
          <cell r="C178">
            <v>3136</v>
          </cell>
        </row>
        <row r="179">
          <cell r="A179" t="str">
            <v>K030</v>
          </cell>
          <cell r="B179" t="str">
            <v>KALYAN COMMERCIAL</v>
          </cell>
          <cell r="C179">
            <v>161734</v>
          </cell>
        </row>
        <row r="180">
          <cell r="A180" t="str">
            <v>K035</v>
          </cell>
          <cell r="B180" t="str">
            <v>KAMAL STATIONERS</v>
          </cell>
          <cell r="C180">
            <v>1290</v>
          </cell>
        </row>
        <row r="181">
          <cell r="A181" t="str">
            <v>K067</v>
          </cell>
          <cell r="B181" t="str">
            <v>KAYPEE MECHANICAL INDIA PVT.LTD.</v>
          </cell>
          <cell r="C181">
            <v>121027</v>
          </cell>
        </row>
        <row r="182">
          <cell r="A182" t="str">
            <v>K073</v>
          </cell>
          <cell r="B182" t="str">
            <v>KENA HARDWARE</v>
          </cell>
          <cell r="C182">
            <v>34227</v>
          </cell>
        </row>
        <row r="183">
          <cell r="A183" t="str">
            <v>K165</v>
          </cell>
          <cell r="B183" t="str">
            <v>KACHARDAS SURESHCHANDRA &amp; SONS</v>
          </cell>
          <cell r="C183">
            <v>44972</v>
          </cell>
        </row>
        <row r="184">
          <cell r="A184" t="str">
            <v>L038</v>
          </cell>
          <cell r="B184" t="str">
            <v>LAXMI POLYPLAST INDUSTRIES</v>
          </cell>
          <cell r="C184">
            <v>101773</v>
          </cell>
        </row>
        <row r="185">
          <cell r="A185" t="str">
            <v>L051</v>
          </cell>
          <cell r="B185" t="str">
            <v>LIBERTY ENGINEERING WORKS</v>
          </cell>
          <cell r="C185">
            <v>153875</v>
          </cell>
        </row>
        <row r="186">
          <cell r="A186" t="str">
            <v>M009</v>
          </cell>
          <cell r="B186" t="str">
            <v>M.K.ENTERPRISES</v>
          </cell>
          <cell r="C186">
            <v>16364</v>
          </cell>
        </row>
        <row r="187">
          <cell r="A187" t="str">
            <v>M067</v>
          </cell>
          <cell r="B187" t="str">
            <v>MAHARASHTRA SALES CORPORATION</v>
          </cell>
          <cell r="C187">
            <v>14119.8</v>
          </cell>
        </row>
        <row r="188">
          <cell r="A188" t="str">
            <v>M146</v>
          </cell>
          <cell r="B188" t="str">
            <v>MAXWELL ENGINEERS</v>
          </cell>
          <cell r="C188">
            <v>4250</v>
          </cell>
        </row>
        <row r="189">
          <cell r="A189" t="str">
            <v>M178</v>
          </cell>
          <cell r="B189" t="str">
            <v>MEHTA PAHRMA CHEM</v>
          </cell>
          <cell r="C189">
            <v>11806</v>
          </cell>
        </row>
        <row r="190">
          <cell r="A190" t="str">
            <v>M180</v>
          </cell>
          <cell r="B190" t="str">
            <v>METEX BATTERY CORPORATION</v>
          </cell>
          <cell r="C190">
            <v>2304</v>
          </cell>
        </row>
        <row r="191">
          <cell r="A191" t="str">
            <v>M181</v>
          </cell>
          <cell r="B191" t="str">
            <v>MEHTA SALES CORPORATION</v>
          </cell>
          <cell r="C191">
            <v>53288</v>
          </cell>
        </row>
        <row r="192">
          <cell r="A192" t="str">
            <v>M191</v>
          </cell>
          <cell r="B192" t="str">
            <v>MERU ENTERPRISES</v>
          </cell>
          <cell r="C192">
            <v>11154</v>
          </cell>
        </row>
        <row r="193">
          <cell r="A193" t="str">
            <v>M220</v>
          </cell>
          <cell r="B193" t="str">
            <v>MILAN TUBE TOOLS CORP</v>
          </cell>
          <cell r="C193">
            <v>18774</v>
          </cell>
        </row>
        <row r="194">
          <cell r="A194" t="str">
            <v>M221</v>
          </cell>
          <cell r="B194" t="str">
            <v>MILANO PRINTERS</v>
          </cell>
          <cell r="C194">
            <v>3651</v>
          </cell>
        </row>
        <row r="195">
          <cell r="A195" t="str">
            <v>M276</v>
          </cell>
          <cell r="B195" t="str">
            <v>MORE BROTHERS</v>
          </cell>
          <cell r="C195">
            <v>4075</v>
          </cell>
        </row>
        <row r="196">
          <cell r="A196" t="str">
            <v>M292</v>
          </cell>
          <cell r="B196" t="str">
            <v>MUKESH STATIONERY MART</v>
          </cell>
          <cell r="C196">
            <v>14008</v>
          </cell>
        </row>
        <row r="197">
          <cell r="A197" t="str">
            <v>N003</v>
          </cell>
          <cell r="B197" t="str">
            <v>N K INDUSTRIES</v>
          </cell>
          <cell r="C197">
            <v>44173</v>
          </cell>
        </row>
        <row r="198">
          <cell r="A198" t="str">
            <v>N008</v>
          </cell>
          <cell r="B198" t="str">
            <v>N.B.GADGIL</v>
          </cell>
          <cell r="C198">
            <v>4484</v>
          </cell>
        </row>
        <row r="199">
          <cell r="A199" t="str">
            <v>N106</v>
          </cell>
          <cell r="B199" t="str">
            <v>NEWKEM ENGINEERS PVT.LTD.</v>
          </cell>
          <cell r="C199">
            <v>470087</v>
          </cell>
        </row>
        <row r="200">
          <cell r="A200" t="str">
            <v>N141</v>
          </cell>
          <cell r="B200" t="str">
            <v>NISHOTECH SYSTEMS PVT.LTD.</v>
          </cell>
          <cell r="C200">
            <v>891767</v>
          </cell>
        </row>
        <row r="201">
          <cell r="A201" t="str">
            <v>N158</v>
          </cell>
          <cell r="B201" t="str">
            <v>NOVATECH PROCESS EQUIPMENT PVT.LTD.</v>
          </cell>
          <cell r="C201">
            <v>767247</v>
          </cell>
        </row>
        <row r="202">
          <cell r="A202" t="str">
            <v>N168</v>
          </cell>
          <cell r="B202" t="str">
            <v>NUMEX CHEMICAL CORPORATION</v>
          </cell>
          <cell r="C202">
            <v>14545</v>
          </cell>
        </row>
        <row r="203">
          <cell r="A203" t="str">
            <v>O020</v>
          </cell>
          <cell r="B203" t="str">
            <v>OMGLASS FIBRE EQUIPMENTS</v>
          </cell>
          <cell r="C203">
            <v>1450</v>
          </cell>
        </row>
        <row r="204">
          <cell r="A204" t="str">
            <v>O041</v>
          </cell>
          <cell r="B204" t="str">
            <v>ORBIT IMPEX</v>
          </cell>
          <cell r="C204">
            <v>35203</v>
          </cell>
        </row>
        <row r="205">
          <cell r="A205" t="str">
            <v>P001</v>
          </cell>
          <cell r="B205" t="str">
            <v>P.K.MAHAJAN &amp; CO.</v>
          </cell>
          <cell r="C205">
            <v>5552</v>
          </cell>
        </row>
        <row r="206">
          <cell r="A206" t="str">
            <v>P008</v>
          </cell>
          <cell r="B206" t="str">
            <v>P.K.ENTERPRISES</v>
          </cell>
          <cell r="C206">
            <v>281</v>
          </cell>
        </row>
        <row r="207">
          <cell r="A207" t="str">
            <v>P098</v>
          </cell>
          <cell r="B207" t="str">
            <v>PATEL OXYGEN CO ANKL</v>
          </cell>
          <cell r="C207">
            <v>3609</v>
          </cell>
        </row>
        <row r="208">
          <cell r="A208" t="str">
            <v>P126</v>
          </cell>
          <cell r="B208" t="str">
            <v>PERFECT CHEMICAL INDUSTRIES</v>
          </cell>
          <cell r="C208">
            <v>2800</v>
          </cell>
        </row>
        <row r="209">
          <cell r="A209" t="str">
            <v>P143</v>
          </cell>
          <cell r="B209" t="str">
            <v>PHARMA CHEMICALS</v>
          </cell>
          <cell r="C209">
            <v>30739.5</v>
          </cell>
        </row>
        <row r="210">
          <cell r="A210" t="str">
            <v>P214</v>
          </cell>
          <cell r="B210" t="str">
            <v>POWER GUN SYSTEMS PVT. LTD.</v>
          </cell>
          <cell r="C210">
            <v>87420</v>
          </cell>
        </row>
        <row r="211">
          <cell r="A211" t="str">
            <v>P272</v>
          </cell>
          <cell r="B211" t="str">
            <v>PRICE PUMPS P LTD</v>
          </cell>
          <cell r="C211">
            <v>775.2</v>
          </cell>
        </row>
        <row r="212">
          <cell r="A212" t="str">
            <v>P292</v>
          </cell>
          <cell r="B212" t="str">
            <v>PROMOCHEM INDIA PVT.LTD.</v>
          </cell>
          <cell r="C212">
            <v>8886</v>
          </cell>
        </row>
        <row r="213">
          <cell r="A213" t="str">
            <v>P320</v>
          </cell>
          <cell r="B213" t="str">
            <v>PURITY TECHTEXTILE PVT. LTD.</v>
          </cell>
          <cell r="C213">
            <v>13185</v>
          </cell>
        </row>
        <row r="214">
          <cell r="A214" t="str">
            <v>Q007</v>
          </cell>
          <cell r="B214" t="str">
            <v>QUALITY INSTRUMENTS &amp; EQUIPMENTS</v>
          </cell>
          <cell r="C214">
            <v>9880</v>
          </cell>
        </row>
        <row r="215">
          <cell r="A215" t="str">
            <v>R019</v>
          </cell>
          <cell r="B215" t="str">
            <v>RAMNIKLAL S.GOSALIA &amp; CO.</v>
          </cell>
          <cell r="C215">
            <v>624150</v>
          </cell>
        </row>
        <row r="216">
          <cell r="A216" t="str">
            <v>R030</v>
          </cell>
          <cell r="B216" t="str">
            <v>RACCON SERVICES</v>
          </cell>
          <cell r="C216">
            <v>2130</v>
          </cell>
        </row>
        <row r="217">
          <cell r="A217" t="str">
            <v>R127</v>
          </cell>
          <cell r="B217" t="str">
            <v>RELIEF MEDICAL STORES</v>
          </cell>
          <cell r="C217">
            <v>1755</v>
          </cell>
        </row>
        <row r="218">
          <cell r="A218" t="str">
            <v>R140</v>
          </cell>
          <cell r="B218" t="str">
            <v>RIDDHI ELECTRICALS</v>
          </cell>
          <cell r="C218">
            <v>7077</v>
          </cell>
        </row>
        <row r="219">
          <cell r="A219" t="str">
            <v>R165</v>
          </cell>
          <cell r="B219" t="str">
            <v>ROYAL JALI CENTRE</v>
          </cell>
          <cell r="C219">
            <v>23043</v>
          </cell>
        </row>
        <row r="220">
          <cell r="A220" t="str">
            <v>R183</v>
          </cell>
          <cell r="B220" t="str">
            <v>RANG SANGATI</v>
          </cell>
          <cell r="C220">
            <v>187360</v>
          </cell>
        </row>
        <row r="221">
          <cell r="A221" t="str">
            <v>S030</v>
          </cell>
          <cell r="B221" t="str">
            <v>S. R. ELECTRONICS</v>
          </cell>
          <cell r="C221">
            <v>600</v>
          </cell>
        </row>
        <row r="222">
          <cell r="A222" t="str">
            <v>S039</v>
          </cell>
          <cell r="B222" t="str">
            <v>SAM ENTERPRISES</v>
          </cell>
          <cell r="C222">
            <v>11454.95</v>
          </cell>
        </row>
        <row r="223">
          <cell r="A223" t="str">
            <v>S143</v>
          </cell>
          <cell r="B223" t="str">
            <v>SCHOLASTIC LAB-REQUISITES PVT.LTD.</v>
          </cell>
          <cell r="C223">
            <v>16771</v>
          </cell>
        </row>
        <row r="224">
          <cell r="A224" t="str">
            <v>S230</v>
          </cell>
          <cell r="B224" t="str">
            <v>SHEETAL ENTERPRISE</v>
          </cell>
          <cell r="C224">
            <v>21206</v>
          </cell>
        </row>
        <row r="225">
          <cell r="A225" t="str">
            <v>S260</v>
          </cell>
          <cell r="B225" t="str">
            <v>SARANG CHEMICLAS LIMITED</v>
          </cell>
          <cell r="C225">
            <v>11084</v>
          </cell>
        </row>
        <row r="226">
          <cell r="A226" t="str">
            <v>S279</v>
          </cell>
          <cell r="B226" t="str">
            <v>SHREE GANESH KHAND UDYOG SAHAKARI M</v>
          </cell>
          <cell r="C226">
            <v>629</v>
          </cell>
        </row>
        <row r="227">
          <cell r="A227" t="str">
            <v>S319</v>
          </cell>
          <cell r="B227" t="str">
            <v>SHREEJALA CHEMICALS</v>
          </cell>
          <cell r="C227">
            <v>82002</v>
          </cell>
        </row>
        <row r="228">
          <cell r="A228" t="str">
            <v>S359</v>
          </cell>
          <cell r="B228" t="str">
            <v>SHREE SHYAM WOOD FURNITURE</v>
          </cell>
          <cell r="C228">
            <v>28166</v>
          </cell>
        </row>
        <row r="229">
          <cell r="A229" t="str">
            <v>S446</v>
          </cell>
          <cell r="B229" t="str">
            <v>SOMNATH STEEL</v>
          </cell>
          <cell r="C229">
            <v>1</v>
          </cell>
        </row>
        <row r="230">
          <cell r="A230" t="str">
            <v>S455</v>
          </cell>
          <cell r="B230" t="str">
            <v>SONIYA LUBRICANTS</v>
          </cell>
          <cell r="C230">
            <v>11314</v>
          </cell>
        </row>
        <row r="231">
          <cell r="A231" t="str">
            <v>S518</v>
          </cell>
          <cell r="B231" t="str">
            <v>STELLAR GLASS FABRICATORS</v>
          </cell>
          <cell r="C231">
            <v>2160</v>
          </cell>
        </row>
        <row r="232">
          <cell r="A232" t="str">
            <v>S564</v>
          </cell>
          <cell r="B232" t="str">
            <v>SUPER MECHANICAL SEAL PVT. LTD.</v>
          </cell>
          <cell r="C232">
            <v>656</v>
          </cell>
        </row>
        <row r="233">
          <cell r="A233" t="str">
            <v>S613</v>
          </cell>
          <cell r="B233" t="str">
            <v>SWASTIK TRADING CORP</v>
          </cell>
          <cell r="C233">
            <v>140525.32</v>
          </cell>
        </row>
        <row r="234">
          <cell r="A234" t="str">
            <v>S635</v>
          </cell>
          <cell r="B234" t="str">
            <v>SHREE GANESHA RUBBER PRODUCTS</v>
          </cell>
          <cell r="C234">
            <v>15165.33</v>
          </cell>
        </row>
        <row r="235">
          <cell r="A235" t="str">
            <v>S640</v>
          </cell>
          <cell r="B235" t="str">
            <v>SHIV KRUPA SERVICES</v>
          </cell>
          <cell r="C235">
            <v>41262.65</v>
          </cell>
        </row>
        <row r="236">
          <cell r="A236" t="str">
            <v>S645</v>
          </cell>
          <cell r="B236" t="str">
            <v>SANTHERM ENGG. PVT. LTD.</v>
          </cell>
          <cell r="C236">
            <v>55887</v>
          </cell>
        </row>
        <row r="237">
          <cell r="A237" t="str">
            <v>S652</v>
          </cell>
          <cell r="B237" t="str">
            <v>SUREKHA CHEMICAL INDUSTRIES</v>
          </cell>
          <cell r="C237">
            <v>2140</v>
          </cell>
        </row>
        <row r="238">
          <cell r="A238" t="str">
            <v>S653</v>
          </cell>
          <cell r="B238" t="str">
            <v>SPACO CHEMICAL INDUSTRIES</v>
          </cell>
          <cell r="C238">
            <v>27562</v>
          </cell>
        </row>
        <row r="239">
          <cell r="A239" t="str">
            <v>S654</v>
          </cell>
          <cell r="B239" t="str">
            <v>SAITECH HVAC PROJECTS (P) LTD.</v>
          </cell>
          <cell r="C239">
            <v>143598</v>
          </cell>
        </row>
        <row r="240">
          <cell r="A240" t="str">
            <v>T016</v>
          </cell>
          <cell r="B240" t="str">
            <v>TAPASVI CHEMICALS</v>
          </cell>
          <cell r="C240">
            <v>192067.8</v>
          </cell>
        </row>
        <row r="241">
          <cell r="A241" t="str">
            <v>T024</v>
          </cell>
          <cell r="B241" t="str">
            <v>TATA TELECOM LTD</v>
          </cell>
          <cell r="C241">
            <v>1000</v>
          </cell>
        </row>
        <row r="242">
          <cell r="A242" t="str">
            <v>T157</v>
          </cell>
          <cell r="B242" t="str">
            <v>TECHNO FILTER PVT. LTD.</v>
          </cell>
          <cell r="C242">
            <v>205715</v>
          </cell>
        </row>
        <row r="243">
          <cell r="A243" t="str">
            <v>U010</v>
          </cell>
          <cell r="B243" t="str">
            <v>UMIYA INSTRUMENTS</v>
          </cell>
          <cell r="C243">
            <v>935</v>
          </cell>
        </row>
        <row r="244">
          <cell r="A244" t="str">
            <v>U014</v>
          </cell>
          <cell r="B244" t="str">
            <v>UMIYA TRADING CORPORATION</v>
          </cell>
          <cell r="C244">
            <v>18778</v>
          </cell>
        </row>
        <row r="245">
          <cell r="A245" t="str">
            <v>U035</v>
          </cell>
          <cell r="B245" t="str">
            <v>UNITED INDIA TRADERS</v>
          </cell>
          <cell r="C245">
            <v>225563.59</v>
          </cell>
        </row>
        <row r="246">
          <cell r="A246" t="str">
            <v>U054</v>
          </cell>
          <cell r="B246" t="str">
            <v>UNIVERSAL STARCH CHEM ALLIED LTD</v>
          </cell>
          <cell r="C246">
            <v>11920</v>
          </cell>
        </row>
        <row r="247">
          <cell r="A247" t="str">
            <v>V031</v>
          </cell>
          <cell r="B247" t="str">
            <v>VARDHMAN ENTERPRISE</v>
          </cell>
          <cell r="C247">
            <v>41578</v>
          </cell>
        </row>
        <row r="248">
          <cell r="A248" t="str">
            <v>V140</v>
          </cell>
          <cell r="B248" t="str">
            <v>VISHNU SANITATION</v>
          </cell>
          <cell r="C248">
            <v>2845</v>
          </cell>
        </row>
        <row r="249">
          <cell r="A249" t="str">
            <v>V144</v>
          </cell>
          <cell r="B249" t="str">
            <v>VITAL MACHINERY CORPORATION</v>
          </cell>
          <cell r="C249">
            <v>20698</v>
          </cell>
        </row>
        <row r="250">
          <cell r="A250" t="str">
            <v>V154</v>
          </cell>
          <cell r="B250" t="str">
            <v>VKW ENTERPRISES</v>
          </cell>
          <cell r="C250">
            <v>1720</v>
          </cell>
        </row>
        <row r="251">
          <cell r="A251" t="str">
            <v>V158</v>
          </cell>
          <cell r="B251" t="str">
            <v>VOLTAS LTD</v>
          </cell>
          <cell r="C251">
            <v>4680</v>
          </cell>
        </row>
        <row r="252">
          <cell r="A252" t="str">
            <v>V166</v>
          </cell>
          <cell r="B252" t="str">
            <v>VIMIT CONTRUCTIONS</v>
          </cell>
          <cell r="C252">
            <v>2379038</v>
          </cell>
        </row>
        <row r="253">
          <cell r="A253" t="str">
            <v>V167</v>
          </cell>
          <cell r="B253" t="str">
            <v>VIJAY GALSS WORKS</v>
          </cell>
          <cell r="C253">
            <v>107959</v>
          </cell>
        </row>
        <row r="254">
          <cell r="A254" t="str">
            <v>Z006</v>
          </cell>
          <cell r="B254" t="str">
            <v>ZEN CHEMICALS</v>
          </cell>
          <cell r="C254">
            <v>43798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3"/>
      <sheetName val="master"/>
      <sheetName val="Sheet2"/>
      <sheetName val="Sheet4"/>
      <sheetName val="Sheet5"/>
      <sheetName val="Sheet6"/>
    </sheetNames>
    <sheetDataSet>
      <sheetData sheetId="0">
        <row r="1">
          <cell r="A1">
            <v>100029</v>
          </cell>
          <cell r="B1" t="str">
            <v>SA</v>
          </cell>
        </row>
        <row r="2">
          <cell r="A2">
            <v>100032</v>
          </cell>
          <cell r="B2" t="str">
            <v>SA</v>
          </cell>
        </row>
        <row r="3">
          <cell r="A3">
            <v>100067</v>
          </cell>
          <cell r="B3" t="str">
            <v>SA</v>
          </cell>
        </row>
        <row r="4">
          <cell r="A4">
            <v>100081</v>
          </cell>
          <cell r="B4" t="str">
            <v>SA</v>
          </cell>
        </row>
        <row r="5">
          <cell r="A5">
            <v>100083</v>
          </cell>
          <cell r="B5" t="str">
            <v>SA</v>
          </cell>
        </row>
        <row r="6">
          <cell r="A6">
            <v>100089</v>
          </cell>
          <cell r="B6" t="str">
            <v>SA</v>
          </cell>
        </row>
        <row r="7">
          <cell r="A7">
            <v>100093</v>
          </cell>
          <cell r="B7" t="str">
            <v>SA</v>
          </cell>
        </row>
        <row r="8">
          <cell r="A8">
            <v>100094</v>
          </cell>
          <cell r="B8" t="str">
            <v>SA</v>
          </cell>
        </row>
        <row r="9">
          <cell r="A9">
            <v>100095</v>
          </cell>
          <cell r="B9" t="str">
            <v>SA</v>
          </cell>
        </row>
        <row r="10">
          <cell r="A10">
            <v>100135</v>
          </cell>
          <cell r="B10" t="str">
            <v>SA</v>
          </cell>
        </row>
        <row r="11">
          <cell r="A11">
            <v>100149</v>
          </cell>
          <cell r="B11" t="str">
            <v>SA</v>
          </cell>
        </row>
        <row r="12">
          <cell r="A12">
            <v>100150</v>
          </cell>
          <cell r="B12" t="str">
            <v>SA</v>
          </cell>
        </row>
        <row r="13">
          <cell r="A13">
            <v>100169</v>
          </cell>
          <cell r="B13" t="str">
            <v>SA</v>
          </cell>
        </row>
        <row r="14">
          <cell r="A14">
            <v>100189</v>
          </cell>
          <cell r="B14" t="str">
            <v>SA</v>
          </cell>
        </row>
        <row r="15">
          <cell r="A15">
            <v>100193</v>
          </cell>
          <cell r="B15" t="str">
            <v>SA</v>
          </cell>
        </row>
        <row r="16">
          <cell r="A16">
            <v>100197</v>
          </cell>
          <cell r="B16" t="str">
            <v>SA</v>
          </cell>
        </row>
        <row r="17">
          <cell r="A17">
            <v>100208</v>
          </cell>
          <cell r="B17" t="str">
            <v>SA</v>
          </cell>
        </row>
        <row r="18">
          <cell r="A18">
            <v>100230</v>
          </cell>
          <cell r="B18" t="str">
            <v>SA</v>
          </cell>
        </row>
        <row r="19">
          <cell r="A19">
            <v>100240</v>
          </cell>
          <cell r="B19" t="str">
            <v>SA</v>
          </cell>
        </row>
        <row r="20">
          <cell r="A20">
            <v>100241</v>
          </cell>
          <cell r="B20" t="str">
            <v>SA</v>
          </cell>
        </row>
        <row r="21">
          <cell r="A21">
            <v>100247</v>
          </cell>
          <cell r="B21" t="str">
            <v>SA</v>
          </cell>
        </row>
        <row r="22">
          <cell r="A22">
            <v>100248</v>
          </cell>
          <cell r="B22" t="str">
            <v>SA</v>
          </cell>
        </row>
        <row r="23">
          <cell r="A23">
            <v>100250</v>
          </cell>
          <cell r="B23" t="str">
            <v>SA</v>
          </cell>
        </row>
        <row r="24">
          <cell r="A24">
            <v>100251</v>
          </cell>
          <cell r="B24" t="str">
            <v>SA</v>
          </cell>
        </row>
        <row r="25">
          <cell r="A25">
            <v>100253</v>
          </cell>
          <cell r="B25" t="str">
            <v>SA</v>
          </cell>
        </row>
        <row r="26">
          <cell r="A26">
            <v>100261</v>
          </cell>
          <cell r="B26" t="str">
            <v>SA</v>
          </cell>
        </row>
        <row r="27">
          <cell r="A27">
            <v>100263</v>
          </cell>
          <cell r="B27" t="str">
            <v>SA</v>
          </cell>
        </row>
        <row r="28">
          <cell r="A28">
            <v>100264</v>
          </cell>
          <cell r="B28" t="str">
            <v>SA</v>
          </cell>
        </row>
        <row r="29">
          <cell r="A29">
            <v>100265</v>
          </cell>
          <cell r="B29" t="str">
            <v>SA</v>
          </cell>
        </row>
        <row r="30">
          <cell r="A30">
            <v>100266</v>
          </cell>
          <cell r="B30" t="str">
            <v>SA</v>
          </cell>
        </row>
        <row r="31">
          <cell r="A31">
            <v>100268</v>
          </cell>
          <cell r="B31" t="str">
            <v>SA</v>
          </cell>
        </row>
        <row r="32">
          <cell r="A32">
            <v>100289</v>
          </cell>
          <cell r="B32" t="str">
            <v>SA</v>
          </cell>
        </row>
        <row r="33">
          <cell r="A33">
            <v>100301</v>
          </cell>
          <cell r="B33" t="str">
            <v>SA</v>
          </cell>
        </row>
        <row r="34">
          <cell r="A34">
            <v>100322</v>
          </cell>
          <cell r="B34" t="str">
            <v>SA</v>
          </cell>
        </row>
        <row r="35">
          <cell r="A35">
            <v>100324</v>
          </cell>
          <cell r="B35" t="str">
            <v>SA</v>
          </cell>
        </row>
        <row r="36">
          <cell r="A36">
            <v>100327</v>
          </cell>
          <cell r="B36" t="str">
            <v>SA</v>
          </cell>
        </row>
        <row r="37">
          <cell r="A37">
            <v>100363</v>
          </cell>
          <cell r="B37" t="str">
            <v>SA</v>
          </cell>
        </row>
        <row r="38">
          <cell r="A38">
            <v>100423</v>
          </cell>
          <cell r="B38" t="str">
            <v>SA</v>
          </cell>
        </row>
        <row r="39">
          <cell r="A39">
            <v>100465</v>
          </cell>
          <cell r="B39" t="str">
            <v>SA</v>
          </cell>
        </row>
        <row r="40">
          <cell r="A40">
            <v>100484</v>
          </cell>
          <cell r="B40" t="str">
            <v>SA</v>
          </cell>
        </row>
        <row r="41">
          <cell r="A41">
            <v>100565</v>
          </cell>
          <cell r="B41" t="str">
            <v>SA</v>
          </cell>
        </row>
        <row r="42">
          <cell r="A42">
            <v>100598</v>
          </cell>
          <cell r="B42" t="str">
            <v>BON</v>
          </cell>
        </row>
        <row r="43">
          <cell r="A43">
            <v>100611</v>
          </cell>
          <cell r="B43" t="str">
            <v>SA</v>
          </cell>
        </row>
        <row r="44">
          <cell r="A44">
            <v>100640</v>
          </cell>
          <cell r="B44" t="str">
            <v>SA</v>
          </cell>
        </row>
        <row r="45">
          <cell r="A45">
            <v>100776</v>
          </cell>
          <cell r="B45" t="str">
            <v>SA</v>
          </cell>
        </row>
        <row r="46">
          <cell r="A46">
            <v>100860</v>
          </cell>
          <cell r="B46" t="str">
            <v>BON</v>
          </cell>
        </row>
        <row r="47">
          <cell r="A47">
            <v>100872</v>
          </cell>
          <cell r="B47" t="str">
            <v>BON</v>
          </cell>
        </row>
        <row r="48">
          <cell r="A48">
            <v>100873</v>
          </cell>
          <cell r="B48" t="str">
            <v>SA</v>
          </cell>
        </row>
        <row r="49">
          <cell r="A49">
            <v>100874</v>
          </cell>
          <cell r="B49" t="str">
            <v>SA</v>
          </cell>
        </row>
        <row r="50">
          <cell r="A50">
            <v>100880</v>
          </cell>
          <cell r="B50" t="str">
            <v>BON</v>
          </cell>
        </row>
        <row r="51">
          <cell r="A51">
            <v>100896</v>
          </cell>
          <cell r="B51" t="str">
            <v>SA</v>
          </cell>
        </row>
        <row r="52">
          <cell r="A52">
            <v>100931</v>
          </cell>
          <cell r="B52" t="str">
            <v>BON</v>
          </cell>
        </row>
        <row r="53">
          <cell r="A53">
            <v>100949</v>
          </cell>
          <cell r="B53" t="str">
            <v>SA</v>
          </cell>
        </row>
        <row r="54">
          <cell r="A54">
            <v>100950</v>
          </cell>
          <cell r="B54" t="str">
            <v>SA</v>
          </cell>
        </row>
        <row r="55">
          <cell r="A55">
            <v>100993</v>
          </cell>
          <cell r="B55" t="str">
            <v>SA</v>
          </cell>
        </row>
        <row r="56">
          <cell r="A56">
            <v>101001</v>
          </cell>
          <cell r="B56" t="str">
            <v>BON</v>
          </cell>
        </row>
        <row r="57">
          <cell r="A57">
            <v>101002</v>
          </cell>
          <cell r="B57" t="str">
            <v>BON</v>
          </cell>
        </row>
        <row r="58">
          <cell r="A58">
            <v>101024</v>
          </cell>
          <cell r="B58" t="str">
            <v>SA</v>
          </cell>
        </row>
        <row r="59">
          <cell r="A59">
            <v>101044</v>
          </cell>
          <cell r="B59" t="str">
            <v>SA</v>
          </cell>
        </row>
        <row r="60">
          <cell r="A60">
            <v>101058</v>
          </cell>
          <cell r="B60" t="str">
            <v>SA</v>
          </cell>
        </row>
        <row r="61">
          <cell r="A61">
            <v>101074</v>
          </cell>
          <cell r="B61" t="str">
            <v>SA</v>
          </cell>
        </row>
        <row r="62">
          <cell r="A62">
            <v>101076</v>
          </cell>
          <cell r="B62" t="str">
            <v>SA</v>
          </cell>
        </row>
        <row r="63">
          <cell r="A63">
            <v>101080</v>
          </cell>
          <cell r="B63" t="str">
            <v>SA</v>
          </cell>
        </row>
        <row r="64">
          <cell r="A64">
            <v>101084</v>
          </cell>
          <cell r="B64" t="str">
            <v>SA</v>
          </cell>
        </row>
        <row r="65">
          <cell r="A65">
            <v>101085</v>
          </cell>
          <cell r="B65" t="str">
            <v>SA</v>
          </cell>
        </row>
        <row r="66">
          <cell r="A66">
            <v>101088</v>
          </cell>
          <cell r="B66" t="str">
            <v>SA</v>
          </cell>
        </row>
        <row r="67">
          <cell r="A67">
            <v>101129</v>
          </cell>
          <cell r="B67" t="str">
            <v>SA</v>
          </cell>
        </row>
        <row r="68">
          <cell r="A68">
            <v>101130</v>
          </cell>
          <cell r="B68" t="str">
            <v>SA</v>
          </cell>
        </row>
        <row r="69">
          <cell r="A69">
            <v>101151</v>
          </cell>
          <cell r="B69" t="str">
            <v>BON</v>
          </cell>
        </row>
        <row r="70">
          <cell r="A70">
            <v>101198</v>
          </cell>
          <cell r="B70" t="str">
            <v>BON</v>
          </cell>
        </row>
        <row r="71">
          <cell r="A71">
            <v>101201</v>
          </cell>
          <cell r="B71" t="str">
            <v>SA</v>
          </cell>
        </row>
        <row r="72">
          <cell r="A72">
            <v>101202</v>
          </cell>
          <cell r="B72" t="str">
            <v>BON</v>
          </cell>
        </row>
        <row r="73">
          <cell r="A73">
            <v>101204</v>
          </cell>
          <cell r="B73" t="str">
            <v>BON</v>
          </cell>
        </row>
        <row r="74">
          <cell r="A74">
            <v>101315</v>
          </cell>
          <cell r="B74" t="str">
            <v>SA</v>
          </cell>
        </row>
        <row r="75">
          <cell r="A75">
            <v>101326</v>
          </cell>
          <cell r="B75" t="str">
            <v>BON</v>
          </cell>
        </row>
        <row r="76">
          <cell r="A76">
            <v>101327</v>
          </cell>
          <cell r="B76" t="str">
            <v>BON</v>
          </cell>
        </row>
        <row r="77">
          <cell r="A77">
            <v>101340</v>
          </cell>
          <cell r="B77" t="str">
            <v>BON</v>
          </cell>
        </row>
        <row r="78">
          <cell r="A78">
            <v>101342</v>
          </cell>
          <cell r="B78" t="str">
            <v>SA</v>
          </cell>
        </row>
        <row r="79">
          <cell r="A79">
            <v>101343</v>
          </cell>
          <cell r="B79" t="str">
            <v>BON</v>
          </cell>
        </row>
        <row r="80">
          <cell r="A80">
            <v>101360</v>
          </cell>
          <cell r="B80" t="str">
            <v>BON</v>
          </cell>
        </row>
        <row r="81">
          <cell r="A81">
            <v>101387</v>
          </cell>
          <cell r="B81" t="str">
            <v>SA</v>
          </cell>
        </row>
        <row r="82">
          <cell r="A82">
            <v>101416</v>
          </cell>
          <cell r="B82" t="str">
            <v>SA</v>
          </cell>
        </row>
        <row r="83">
          <cell r="A83">
            <v>101417</v>
          </cell>
          <cell r="B83" t="str">
            <v>BON</v>
          </cell>
        </row>
        <row r="84">
          <cell r="A84">
            <v>101436</v>
          </cell>
          <cell r="B84" t="str">
            <v>SA</v>
          </cell>
        </row>
        <row r="85">
          <cell r="A85">
            <v>101437</v>
          </cell>
          <cell r="B85" t="str">
            <v>BON</v>
          </cell>
        </row>
        <row r="86">
          <cell r="A86">
            <v>101449</v>
          </cell>
          <cell r="B86" t="str">
            <v>SA</v>
          </cell>
        </row>
        <row r="87">
          <cell r="A87">
            <v>101454</v>
          </cell>
          <cell r="B87" t="str">
            <v>BON</v>
          </cell>
        </row>
        <row r="88">
          <cell r="A88">
            <v>101455</v>
          </cell>
          <cell r="B88" t="str">
            <v>BON</v>
          </cell>
        </row>
        <row r="89">
          <cell r="A89">
            <v>101466</v>
          </cell>
          <cell r="B89" t="str">
            <v>SA</v>
          </cell>
        </row>
        <row r="90">
          <cell r="A90">
            <v>101467</v>
          </cell>
          <cell r="B90" t="str">
            <v>SA</v>
          </cell>
        </row>
        <row r="91">
          <cell r="A91">
            <v>101468</v>
          </cell>
          <cell r="B91" t="str">
            <v>SA</v>
          </cell>
        </row>
        <row r="92">
          <cell r="A92">
            <v>101469</v>
          </cell>
          <cell r="B92" t="str">
            <v>SA</v>
          </cell>
        </row>
        <row r="93">
          <cell r="A93">
            <v>101470</v>
          </cell>
          <cell r="B93" t="str">
            <v>SA</v>
          </cell>
        </row>
        <row r="94">
          <cell r="A94">
            <v>101473</v>
          </cell>
          <cell r="B94" t="str">
            <v>SA</v>
          </cell>
        </row>
        <row r="95">
          <cell r="A95">
            <v>101531</v>
          </cell>
          <cell r="B95" t="str">
            <v>SA</v>
          </cell>
        </row>
        <row r="96">
          <cell r="A96">
            <v>101532</v>
          </cell>
          <cell r="B96" t="str">
            <v>SA</v>
          </cell>
        </row>
        <row r="97">
          <cell r="A97">
            <v>101534</v>
          </cell>
          <cell r="B97" t="str">
            <v>SA</v>
          </cell>
        </row>
        <row r="98">
          <cell r="A98">
            <v>101535</v>
          </cell>
          <cell r="B98" t="str">
            <v>SA</v>
          </cell>
        </row>
        <row r="99">
          <cell r="A99">
            <v>101536</v>
          </cell>
          <cell r="B99" t="str">
            <v>BON</v>
          </cell>
        </row>
        <row r="100">
          <cell r="A100">
            <v>101537</v>
          </cell>
          <cell r="B100" t="str">
            <v>BON</v>
          </cell>
        </row>
        <row r="101">
          <cell r="A101">
            <v>101538</v>
          </cell>
          <cell r="B101" t="str">
            <v>SA</v>
          </cell>
        </row>
        <row r="102">
          <cell r="A102">
            <v>101556</v>
          </cell>
          <cell r="B102" t="str">
            <v>BON</v>
          </cell>
        </row>
        <row r="103">
          <cell r="A103">
            <v>101557</v>
          </cell>
          <cell r="B103" t="str">
            <v>SA</v>
          </cell>
        </row>
        <row r="104">
          <cell r="A104">
            <v>101637</v>
          </cell>
          <cell r="B104" t="str">
            <v>BON</v>
          </cell>
        </row>
        <row r="105">
          <cell r="A105">
            <v>101649</v>
          </cell>
          <cell r="B105" t="str">
            <v>SA</v>
          </cell>
        </row>
        <row r="106">
          <cell r="A106">
            <v>101651</v>
          </cell>
          <cell r="B106" t="str">
            <v>BON</v>
          </cell>
        </row>
        <row r="107">
          <cell r="A107">
            <v>200002</v>
          </cell>
          <cell r="B107" t="str">
            <v>SA</v>
          </cell>
        </row>
        <row r="108">
          <cell r="A108">
            <v>200008</v>
          </cell>
          <cell r="B108" t="str">
            <v>SA</v>
          </cell>
        </row>
        <row r="109">
          <cell r="A109">
            <v>200013</v>
          </cell>
          <cell r="B109" t="str">
            <v>SA</v>
          </cell>
        </row>
        <row r="110">
          <cell r="A110">
            <v>200021</v>
          </cell>
          <cell r="B110" t="str">
            <v>SA</v>
          </cell>
        </row>
        <row r="111">
          <cell r="A111">
            <v>200039</v>
          </cell>
          <cell r="B111" t="str">
            <v>SA</v>
          </cell>
        </row>
        <row r="112">
          <cell r="A112">
            <v>200054</v>
          </cell>
          <cell r="B112" t="str">
            <v>SA</v>
          </cell>
        </row>
        <row r="113">
          <cell r="A113">
            <v>200069</v>
          </cell>
          <cell r="B113" t="str">
            <v>SA</v>
          </cell>
        </row>
        <row r="114">
          <cell r="A114">
            <v>300188</v>
          </cell>
          <cell r="B114" t="str">
            <v>SA</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dexed Cost"/>
      <sheetName val="CII"/>
    </sheetNames>
    <sheetDataSet>
      <sheetData sheetId="1">
        <row r="3">
          <cell r="A3" t="str">
            <v>1981-82</v>
          </cell>
          <cell r="B3">
            <v>100</v>
          </cell>
        </row>
        <row r="4">
          <cell r="A4" t="str">
            <v>1982-83</v>
          </cell>
          <cell r="B4">
            <v>109</v>
          </cell>
        </row>
        <row r="5">
          <cell r="A5" t="str">
            <v>1983-84</v>
          </cell>
          <cell r="B5">
            <v>116</v>
          </cell>
        </row>
        <row r="6">
          <cell r="A6" t="str">
            <v>1984-85</v>
          </cell>
          <cell r="B6">
            <v>125</v>
          </cell>
        </row>
        <row r="7">
          <cell r="A7" t="str">
            <v>1985-86</v>
          </cell>
          <cell r="B7">
            <v>133</v>
          </cell>
        </row>
        <row r="8">
          <cell r="A8" t="str">
            <v>1986-87</v>
          </cell>
          <cell r="B8">
            <v>140</v>
          </cell>
        </row>
        <row r="9">
          <cell r="A9" t="str">
            <v>1987-88</v>
          </cell>
          <cell r="B9">
            <v>150</v>
          </cell>
        </row>
        <row r="10">
          <cell r="A10" t="str">
            <v>1988-89</v>
          </cell>
          <cell r="B10">
            <v>161</v>
          </cell>
        </row>
        <row r="11">
          <cell r="A11" t="str">
            <v>1989-90</v>
          </cell>
          <cell r="B11">
            <v>172</v>
          </cell>
        </row>
        <row r="12">
          <cell r="A12" t="str">
            <v>1990-91</v>
          </cell>
          <cell r="B12">
            <v>182</v>
          </cell>
        </row>
        <row r="13">
          <cell r="A13" t="str">
            <v>1991-92</v>
          </cell>
          <cell r="B13">
            <v>199</v>
          </cell>
        </row>
        <row r="14">
          <cell r="A14" t="str">
            <v>1992-93</v>
          </cell>
          <cell r="B14">
            <v>223</v>
          </cell>
        </row>
        <row r="15">
          <cell r="A15" t="str">
            <v>1993-94</v>
          </cell>
          <cell r="B15">
            <v>244</v>
          </cell>
        </row>
        <row r="16">
          <cell r="A16" t="str">
            <v>1994-95</v>
          </cell>
          <cell r="B16">
            <v>259</v>
          </cell>
        </row>
        <row r="17">
          <cell r="A17" t="str">
            <v>1995-96</v>
          </cell>
          <cell r="B17">
            <v>281</v>
          </cell>
        </row>
        <row r="18">
          <cell r="A18" t="str">
            <v>1996-97</v>
          </cell>
          <cell r="B18">
            <v>305</v>
          </cell>
        </row>
        <row r="19">
          <cell r="A19" t="str">
            <v>1997-98</v>
          </cell>
          <cell r="B19">
            <v>331</v>
          </cell>
        </row>
        <row r="20">
          <cell r="A20" t="str">
            <v>1998-99</v>
          </cell>
          <cell r="B20">
            <v>351</v>
          </cell>
        </row>
        <row r="21">
          <cell r="A21" t="str">
            <v>1999-2000</v>
          </cell>
          <cell r="B21">
            <v>389</v>
          </cell>
        </row>
        <row r="22">
          <cell r="A22" t="str">
            <v>2000-01</v>
          </cell>
          <cell r="B22">
            <v>406</v>
          </cell>
        </row>
        <row r="23">
          <cell r="A23" t="str">
            <v>2001-02</v>
          </cell>
          <cell r="B23">
            <v>426</v>
          </cell>
        </row>
        <row r="24">
          <cell r="A24" t="str">
            <v>2002-03</v>
          </cell>
          <cell r="B24">
            <v>447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2"/>
      <sheetName val="EMPMASTER"/>
      <sheetName val="2526SUM"/>
      <sheetName val="2526"/>
      <sheetName val="2532SUM"/>
      <sheetName val="2532"/>
      <sheetName val="2552SUM"/>
      <sheetName val="2552"/>
    </sheetNames>
    <sheetDataSet>
      <sheetData sheetId="1">
        <row r="1">
          <cell r="A1">
            <v>100001</v>
          </cell>
          <cell r="B1" t="str">
            <v>A</v>
          </cell>
          <cell r="C1" t="str">
            <v>S.S.MULAM</v>
          </cell>
          <cell r="D1" t="str">
            <v>971</v>
          </cell>
          <cell r="E1" t="str">
            <v>Central Administration</v>
          </cell>
        </row>
        <row r="2">
          <cell r="A2">
            <v>100002</v>
          </cell>
          <cell r="B2" t="str">
            <v>A</v>
          </cell>
          <cell r="C2" t="str">
            <v>R.V.DHEKNE</v>
          </cell>
          <cell r="D2" t="str">
            <v>971</v>
          </cell>
          <cell r="E2" t="str">
            <v>Central Administration</v>
          </cell>
        </row>
        <row r="3">
          <cell r="A3">
            <v>100003</v>
          </cell>
          <cell r="B3" t="str">
            <v>A</v>
          </cell>
          <cell r="C3" t="str">
            <v>T N MAHADEVAN</v>
          </cell>
          <cell r="D3" t="str">
            <v>893</v>
          </cell>
          <cell r="E3" t="str">
            <v>PURCHASE - PHARMA</v>
          </cell>
        </row>
        <row r="4">
          <cell r="A4">
            <v>100004</v>
          </cell>
          <cell r="B4" t="str">
            <v>R</v>
          </cell>
          <cell r="C4" t="str">
            <v>S.R.KOTHARI</v>
          </cell>
          <cell r="D4" t="str">
            <v>973</v>
          </cell>
          <cell r="E4" t="str">
            <v>Accounts</v>
          </cell>
        </row>
        <row r="5">
          <cell r="A5">
            <v>100005</v>
          </cell>
          <cell r="B5" t="str">
            <v>R</v>
          </cell>
          <cell r="C5" t="str">
            <v>W AHMED</v>
          </cell>
          <cell r="D5" t="str">
            <v>253</v>
          </cell>
          <cell r="E5" t="str">
            <v>Pharma Field Force</v>
          </cell>
        </row>
        <row r="6">
          <cell r="A6">
            <v>100006</v>
          </cell>
          <cell r="B6" t="str">
            <v>R</v>
          </cell>
          <cell r="C6" t="str">
            <v>G.C.DAS</v>
          </cell>
          <cell r="D6" t="str">
            <v>518</v>
          </cell>
          <cell r="E6" t="str">
            <v>ACCM &amp; GDS PATNA</v>
          </cell>
        </row>
        <row r="7">
          <cell r="A7">
            <v>100007</v>
          </cell>
          <cell r="B7" t="str">
            <v>A</v>
          </cell>
          <cell r="C7" t="str">
            <v>R SITARAM</v>
          </cell>
          <cell r="D7" t="str">
            <v>973</v>
          </cell>
          <cell r="E7" t="str">
            <v>Accounts</v>
          </cell>
        </row>
        <row r="8">
          <cell r="A8">
            <v>100008</v>
          </cell>
          <cell r="B8" t="str">
            <v>A</v>
          </cell>
          <cell r="C8" t="str">
            <v>LALIT SURI</v>
          </cell>
          <cell r="D8" t="str">
            <v>506</v>
          </cell>
          <cell r="E8" t="str">
            <v>ACCM &amp; GDS DELHI</v>
          </cell>
        </row>
        <row r="9">
          <cell r="A9">
            <v>100009</v>
          </cell>
          <cell r="B9" t="str">
            <v>R</v>
          </cell>
          <cell r="C9" t="str">
            <v>H.H.KESWANI</v>
          </cell>
          <cell r="D9" t="str">
            <v>392</v>
          </cell>
          <cell r="E9" t="str">
            <v>AGRO-PURCHASE</v>
          </cell>
        </row>
        <row r="10">
          <cell r="A10">
            <v>100010</v>
          </cell>
          <cell r="B10" t="str">
            <v>R</v>
          </cell>
          <cell r="C10" t="str">
            <v>A.K.FAUJDAR</v>
          </cell>
          <cell r="D10" t="str">
            <v>253</v>
          </cell>
          <cell r="E10" t="str">
            <v>Pharma Field Force</v>
          </cell>
        </row>
        <row r="11">
          <cell r="A11">
            <v>100011</v>
          </cell>
          <cell r="B11" t="str">
            <v>R</v>
          </cell>
          <cell r="C11" t="str">
            <v>R.K.SINGH</v>
          </cell>
          <cell r="D11" t="str">
            <v>253</v>
          </cell>
          <cell r="E11" t="str">
            <v>Pharma Field Force</v>
          </cell>
        </row>
        <row r="12">
          <cell r="A12">
            <v>100012</v>
          </cell>
          <cell r="B12" t="str">
            <v>R</v>
          </cell>
          <cell r="C12" t="str">
            <v>S.K.GANGULY</v>
          </cell>
          <cell r="D12" t="str">
            <v>518</v>
          </cell>
          <cell r="E12" t="str">
            <v>ACCM &amp; GDS PATNA</v>
          </cell>
        </row>
        <row r="13">
          <cell r="A13">
            <v>100013</v>
          </cell>
          <cell r="B13" t="str">
            <v>A</v>
          </cell>
          <cell r="C13" t="str">
            <v>J.F.SEQUEIRA</v>
          </cell>
          <cell r="D13" t="str">
            <v>502</v>
          </cell>
          <cell r="E13" t="str">
            <v>ACCM &amp; GDS PUNE</v>
          </cell>
        </row>
        <row r="14">
          <cell r="A14">
            <v>100014</v>
          </cell>
          <cell r="B14" t="str">
            <v>R</v>
          </cell>
          <cell r="C14" t="str">
            <v>M JOHNSTON</v>
          </cell>
          <cell r="D14" t="str">
            <v>253</v>
          </cell>
          <cell r="E14" t="str">
            <v>Pharma Field Force</v>
          </cell>
        </row>
        <row r="15">
          <cell r="A15">
            <v>100015</v>
          </cell>
          <cell r="B15" t="str">
            <v>A</v>
          </cell>
          <cell r="C15" t="str">
            <v>PRABIR KUMAR RAY</v>
          </cell>
          <cell r="D15" t="str">
            <v>516</v>
          </cell>
          <cell r="E15" t="str">
            <v>ACCM &amp; GDS CALCUTTA</v>
          </cell>
        </row>
        <row r="16">
          <cell r="A16">
            <v>100016</v>
          </cell>
          <cell r="B16" t="str">
            <v>R</v>
          </cell>
          <cell r="C16" t="str">
            <v>G.S. VYAS</v>
          </cell>
          <cell r="D16" t="str">
            <v>253</v>
          </cell>
          <cell r="E16" t="str">
            <v>Pharma Field Force</v>
          </cell>
        </row>
        <row r="17">
          <cell r="A17">
            <v>100017</v>
          </cell>
          <cell r="B17" t="str">
            <v>R</v>
          </cell>
          <cell r="C17" t="str">
            <v>D.R.ANANDA</v>
          </cell>
          <cell r="D17" t="str">
            <v>369</v>
          </cell>
          <cell r="E17" t="str">
            <v>AGRO-BELLARY</v>
          </cell>
        </row>
        <row r="18">
          <cell r="A18">
            <v>100018</v>
          </cell>
          <cell r="B18" t="str">
            <v>R</v>
          </cell>
          <cell r="C18" t="str">
            <v>K.K.DASGUPTA</v>
          </cell>
          <cell r="D18" t="str">
            <v>821</v>
          </cell>
          <cell r="E18" t="str">
            <v>PHARMA DISTRIBUTION</v>
          </cell>
        </row>
        <row r="19">
          <cell r="A19">
            <v>100019</v>
          </cell>
          <cell r="B19" t="str">
            <v>A</v>
          </cell>
          <cell r="C19" t="str">
            <v>K.S.VICHARE</v>
          </cell>
          <cell r="D19" t="str">
            <v>855</v>
          </cell>
          <cell r="E19" t="str">
            <v>PHARMA PROMOTION ACCUMED</v>
          </cell>
        </row>
        <row r="20">
          <cell r="A20">
            <v>100020</v>
          </cell>
          <cell r="B20" t="str">
            <v>A</v>
          </cell>
          <cell r="C20" t="str">
            <v>J.PEREIRA</v>
          </cell>
          <cell r="D20" t="str">
            <v>821</v>
          </cell>
          <cell r="E20" t="str">
            <v>PHARMA DISTRIBUTION</v>
          </cell>
        </row>
        <row r="21">
          <cell r="A21">
            <v>100021</v>
          </cell>
          <cell r="B21" t="str">
            <v>A</v>
          </cell>
          <cell r="C21" t="str">
            <v>G K RAMAMURTHY</v>
          </cell>
          <cell r="D21" t="str">
            <v>533</v>
          </cell>
          <cell r="E21" t="str">
            <v>SERTEC BANGALORE</v>
          </cell>
        </row>
        <row r="22">
          <cell r="A22">
            <v>100022</v>
          </cell>
          <cell r="B22" t="str">
            <v>A</v>
          </cell>
          <cell r="C22" t="str">
            <v>G CHOUDHURY</v>
          </cell>
          <cell r="D22" t="str">
            <v>516</v>
          </cell>
          <cell r="E22" t="str">
            <v>ACCM &amp; GDS CALCUTTA</v>
          </cell>
        </row>
        <row r="23">
          <cell r="A23">
            <v>100023</v>
          </cell>
          <cell r="B23" t="str">
            <v>R</v>
          </cell>
          <cell r="C23" t="str">
            <v>JOYDEB BASU</v>
          </cell>
          <cell r="D23" t="str">
            <v>516</v>
          </cell>
          <cell r="E23" t="str">
            <v>ACCM &amp; GDS CALCUTTA</v>
          </cell>
        </row>
        <row r="24">
          <cell r="A24">
            <v>100024</v>
          </cell>
          <cell r="B24" t="str">
            <v>A</v>
          </cell>
          <cell r="C24" t="str">
            <v>S.K. BISWAS</v>
          </cell>
          <cell r="D24" t="str">
            <v>516</v>
          </cell>
          <cell r="E24" t="str">
            <v>ACCM &amp; GDS CALCUTTA</v>
          </cell>
        </row>
        <row r="25">
          <cell r="A25">
            <v>100025</v>
          </cell>
          <cell r="B25" t="str">
            <v>A</v>
          </cell>
          <cell r="C25" t="str">
            <v>C B GOPALKRISHNAN</v>
          </cell>
          <cell r="D25" t="str">
            <v>893</v>
          </cell>
          <cell r="E25" t="str">
            <v>PURCHASE - PHARMA</v>
          </cell>
        </row>
        <row r="26">
          <cell r="A26">
            <v>100026</v>
          </cell>
          <cell r="B26" t="str">
            <v>R</v>
          </cell>
          <cell r="C26" t="str">
            <v>DURGA DAS BANERJEE</v>
          </cell>
          <cell r="D26" t="str">
            <v>517</v>
          </cell>
          <cell r="E26" t="str">
            <v>ACCM &amp; GDS GUWAHATI</v>
          </cell>
        </row>
        <row r="27">
          <cell r="A27">
            <v>100027</v>
          </cell>
          <cell r="B27" t="str">
            <v>R</v>
          </cell>
          <cell r="C27" t="str">
            <v>S.GHOSH</v>
          </cell>
          <cell r="D27" t="str">
            <v>519</v>
          </cell>
          <cell r="E27" t="str">
            <v>ACCM &amp; GDS BURDWAN</v>
          </cell>
        </row>
        <row r="28">
          <cell r="A28">
            <v>100028</v>
          </cell>
          <cell r="B28" t="str">
            <v>R</v>
          </cell>
          <cell r="C28" t="str">
            <v>A.K.BHANOT</v>
          </cell>
          <cell r="D28" t="str">
            <v>506</v>
          </cell>
          <cell r="E28" t="str">
            <v>ACCM &amp; GDS DELHI</v>
          </cell>
        </row>
        <row r="29">
          <cell r="A29">
            <v>100029</v>
          </cell>
          <cell r="B29" t="str">
            <v>A</v>
          </cell>
          <cell r="C29" t="str">
            <v>ZENOBIA SHETTIGAR</v>
          </cell>
          <cell r="D29" t="str">
            <v>393</v>
          </cell>
          <cell r="E29" t="str">
            <v>AGRO-INTERNATIONAL TRADING</v>
          </cell>
        </row>
        <row r="30">
          <cell r="A30">
            <v>100030</v>
          </cell>
          <cell r="B30" t="str">
            <v>R</v>
          </cell>
          <cell r="C30" t="str">
            <v>VIDYA KENI</v>
          </cell>
          <cell r="D30" t="str">
            <v>851</v>
          </cell>
          <cell r="E30" t="str">
            <v>MEDICAL</v>
          </cell>
        </row>
        <row r="31">
          <cell r="A31">
            <v>100031</v>
          </cell>
          <cell r="B31" t="str">
            <v>R</v>
          </cell>
          <cell r="C31" t="str">
            <v>A.R.DARUWALA</v>
          </cell>
          <cell r="D31" t="str">
            <v>855</v>
          </cell>
          <cell r="E31" t="str">
            <v>PHARMA PROMOTION ACCUMED</v>
          </cell>
        </row>
        <row r="32">
          <cell r="A32">
            <v>100032</v>
          </cell>
          <cell r="B32" t="str">
            <v>A</v>
          </cell>
          <cell r="C32" t="str">
            <v>A.M.ASHTAPUTRE</v>
          </cell>
          <cell r="D32" t="str">
            <v>973</v>
          </cell>
          <cell r="E32" t="str">
            <v>Accounts</v>
          </cell>
        </row>
        <row r="33">
          <cell r="A33">
            <v>100033</v>
          </cell>
          <cell r="B33" t="str">
            <v>R</v>
          </cell>
          <cell r="C33" t="str">
            <v>GAUTAM BANERJEE</v>
          </cell>
          <cell r="D33" t="str">
            <v>578</v>
          </cell>
          <cell r="E33" t="str">
            <v>GENERIC PATNA</v>
          </cell>
        </row>
        <row r="34">
          <cell r="A34">
            <v>100034</v>
          </cell>
          <cell r="B34" t="str">
            <v>R</v>
          </cell>
          <cell r="C34" t="str">
            <v>RAJ KUMAR JAJODIA</v>
          </cell>
          <cell r="D34" t="str">
            <v>518</v>
          </cell>
          <cell r="E34" t="str">
            <v>ACCM &amp; GDS PATNA</v>
          </cell>
        </row>
        <row r="35">
          <cell r="A35">
            <v>100035</v>
          </cell>
          <cell r="B35" t="str">
            <v>R</v>
          </cell>
          <cell r="C35" t="str">
            <v>KANWALJEET SINGH</v>
          </cell>
          <cell r="D35" t="str">
            <v>509</v>
          </cell>
          <cell r="E35" t="str">
            <v>ACCM &amp;GDS LUDHIANA</v>
          </cell>
        </row>
        <row r="36">
          <cell r="A36">
            <v>100036</v>
          </cell>
          <cell r="B36" t="str">
            <v>A</v>
          </cell>
          <cell r="C36" t="str">
            <v>J. SAMUEL</v>
          </cell>
          <cell r="D36" t="str">
            <v>512</v>
          </cell>
          <cell r="E36" t="str">
            <v>ACCM &amp; GDS ERNAKULAM</v>
          </cell>
        </row>
        <row r="37">
          <cell r="A37">
            <v>100037</v>
          </cell>
          <cell r="B37" t="str">
            <v>R</v>
          </cell>
          <cell r="C37" t="str">
            <v>T.MOHAN</v>
          </cell>
          <cell r="D37" t="str">
            <v>511</v>
          </cell>
          <cell r="E37" t="str">
            <v>ACCM &amp; GDS MADRAS</v>
          </cell>
        </row>
        <row r="38">
          <cell r="A38">
            <v>100038</v>
          </cell>
          <cell r="B38" t="str">
            <v>A</v>
          </cell>
          <cell r="C38" t="str">
            <v>H.S.JOSHI</v>
          </cell>
          <cell r="D38" t="str">
            <v>973</v>
          </cell>
          <cell r="E38" t="str">
            <v>Accounts</v>
          </cell>
        </row>
        <row r="39">
          <cell r="A39">
            <v>100039</v>
          </cell>
          <cell r="B39" t="str">
            <v>R</v>
          </cell>
          <cell r="C39" t="str">
            <v>PROBAL SEN</v>
          </cell>
          <cell r="D39" t="str">
            <v>501</v>
          </cell>
          <cell r="E39" t="str">
            <v>ACCM &amp; GDS MUMBAI</v>
          </cell>
        </row>
        <row r="40">
          <cell r="A40">
            <v>100040</v>
          </cell>
          <cell r="B40" t="str">
            <v>A</v>
          </cell>
          <cell r="C40" t="str">
            <v>PRODOSH KUMAR BOSE</v>
          </cell>
          <cell r="D40" t="str">
            <v>516</v>
          </cell>
          <cell r="E40" t="str">
            <v>ACCM &amp; GDS CALCUTTA</v>
          </cell>
        </row>
        <row r="41">
          <cell r="A41">
            <v>100041</v>
          </cell>
          <cell r="B41" t="str">
            <v>R</v>
          </cell>
          <cell r="C41" t="str">
            <v>B.ROYCHOUDHURY</v>
          </cell>
          <cell r="D41" t="str">
            <v>518</v>
          </cell>
          <cell r="E41" t="str">
            <v>ACCM &amp; GDS PATNA</v>
          </cell>
        </row>
        <row r="42">
          <cell r="A42">
            <v>100042</v>
          </cell>
          <cell r="B42" t="str">
            <v>A</v>
          </cell>
          <cell r="C42" t="str">
            <v>K.SASIDHARAN</v>
          </cell>
          <cell r="D42" t="str">
            <v>518</v>
          </cell>
          <cell r="E42" t="str">
            <v>ACCM &amp; GDS PATNA</v>
          </cell>
        </row>
        <row r="43">
          <cell r="A43">
            <v>100043</v>
          </cell>
          <cell r="B43" t="str">
            <v>A</v>
          </cell>
          <cell r="C43" t="str">
            <v>VINAYKUMAR C.</v>
          </cell>
          <cell r="D43" t="str">
            <v>507</v>
          </cell>
          <cell r="E43" t="str">
            <v>ACCM &amp; GDS LUCKNOW</v>
          </cell>
        </row>
        <row r="44">
          <cell r="A44">
            <v>100044</v>
          </cell>
          <cell r="B44" t="str">
            <v>R</v>
          </cell>
          <cell r="C44" t="str">
            <v>ASIT.KUMAR.SANYAL</v>
          </cell>
          <cell r="D44" t="str">
            <v>253</v>
          </cell>
          <cell r="E44" t="str">
            <v>Pharma Field Force</v>
          </cell>
        </row>
        <row r="45">
          <cell r="A45">
            <v>100045</v>
          </cell>
          <cell r="B45" t="str">
            <v>R</v>
          </cell>
          <cell r="C45" t="str">
            <v>SUSHIL C GUPTA</v>
          </cell>
          <cell r="D45" t="str">
            <v>507</v>
          </cell>
          <cell r="E45" t="str">
            <v>ACCM &amp; GDS LUCKNOW</v>
          </cell>
        </row>
        <row r="46">
          <cell r="A46">
            <v>100046</v>
          </cell>
          <cell r="B46" t="str">
            <v>A</v>
          </cell>
          <cell r="C46" t="str">
            <v>P.K.MAGAN</v>
          </cell>
          <cell r="D46" t="str">
            <v>504</v>
          </cell>
          <cell r="E46" t="str">
            <v>ACCM &amp; GDS JAIPUR</v>
          </cell>
        </row>
        <row r="47">
          <cell r="A47">
            <v>100047</v>
          </cell>
          <cell r="B47" t="str">
            <v>R</v>
          </cell>
          <cell r="C47" t="str">
            <v>PRASHANTA DUTTAGUPTA</v>
          </cell>
          <cell r="D47" t="str">
            <v>519</v>
          </cell>
          <cell r="E47" t="str">
            <v>ACCM &amp; GDS BURDWAN</v>
          </cell>
        </row>
        <row r="48">
          <cell r="A48">
            <v>100048</v>
          </cell>
          <cell r="B48" t="str">
            <v>R</v>
          </cell>
          <cell r="C48" t="str">
            <v>PREM ANAND</v>
          </cell>
          <cell r="D48" t="str">
            <v>507</v>
          </cell>
          <cell r="E48" t="str">
            <v>ACCM &amp; GDS LUCKNOW</v>
          </cell>
        </row>
        <row r="49">
          <cell r="A49">
            <v>100049</v>
          </cell>
          <cell r="B49" t="str">
            <v>R</v>
          </cell>
          <cell r="C49" t="str">
            <v>V.R.IYER</v>
          </cell>
          <cell r="D49" t="str">
            <v>503</v>
          </cell>
          <cell r="E49" t="str">
            <v>ACCM &amp; GDS INDORE</v>
          </cell>
        </row>
        <row r="50">
          <cell r="A50">
            <v>100050</v>
          </cell>
          <cell r="B50" t="str">
            <v>A</v>
          </cell>
          <cell r="C50" t="str">
            <v>INDERJEET SINGH</v>
          </cell>
          <cell r="D50" t="str">
            <v>506</v>
          </cell>
          <cell r="E50" t="str">
            <v>ACCM &amp; GDS DELHI</v>
          </cell>
        </row>
        <row r="51">
          <cell r="A51">
            <v>100051</v>
          </cell>
          <cell r="B51" t="str">
            <v>A</v>
          </cell>
          <cell r="C51" t="str">
            <v>S.M.BHATTACHARJEE</v>
          </cell>
          <cell r="D51" t="str">
            <v>518</v>
          </cell>
          <cell r="E51" t="str">
            <v>ACCM &amp; GDS PATNA</v>
          </cell>
        </row>
        <row r="52">
          <cell r="A52">
            <v>100052</v>
          </cell>
          <cell r="B52" t="str">
            <v>R</v>
          </cell>
          <cell r="C52" t="str">
            <v>R.P.TRIVEDI</v>
          </cell>
          <cell r="D52" t="str">
            <v>393</v>
          </cell>
          <cell r="E52" t="str">
            <v>AGRO-INTERNATIONAL TRADING</v>
          </cell>
        </row>
        <row r="53">
          <cell r="A53">
            <v>100053</v>
          </cell>
          <cell r="B53" t="str">
            <v>R</v>
          </cell>
          <cell r="C53" t="str">
            <v>SUDHIR KUMAR SRIVASTAVA</v>
          </cell>
          <cell r="D53" t="str">
            <v>253</v>
          </cell>
          <cell r="E53" t="str">
            <v>Pharma Field Force</v>
          </cell>
        </row>
        <row r="54">
          <cell r="A54">
            <v>100054</v>
          </cell>
          <cell r="B54" t="str">
            <v>R</v>
          </cell>
          <cell r="C54" t="str">
            <v>C.C.MOHANDAS</v>
          </cell>
          <cell r="D54" t="str">
            <v>506</v>
          </cell>
          <cell r="E54" t="str">
            <v>ACCM &amp; GDS DELHI</v>
          </cell>
        </row>
        <row r="55">
          <cell r="A55">
            <v>100055</v>
          </cell>
          <cell r="B55" t="str">
            <v>A</v>
          </cell>
          <cell r="C55" t="str">
            <v>S.K.GAUR</v>
          </cell>
          <cell r="D55" t="str">
            <v>503</v>
          </cell>
          <cell r="E55" t="str">
            <v>ACCM &amp; GDS INDORE</v>
          </cell>
        </row>
        <row r="56">
          <cell r="A56">
            <v>100056</v>
          </cell>
          <cell r="B56" t="str">
            <v>R</v>
          </cell>
          <cell r="C56" t="str">
            <v>P. TATOOSKAR</v>
          </cell>
          <cell r="D56" t="str">
            <v>502</v>
          </cell>
          <cell r="E56" t="str">
            <v>ACCM &amp; GDS PUNE</v>
          </cell>
        </row>
        <row r="57">
          <cell r="A57">
            <v>100057</v>
          </cell>
          <cell r="B57" t="str">
            <v>A</v>
          </cell>
          <cell r="C57" t="str">
            <v>PRABHAT KUMAR</v>
          </cell>
          <cell r="D57" t="str">
            <v>507</v>
          </cell>
          <cell r="E57" t="str">
            <v>ACCM &amp; GDS LUCKNOW</v>
          </cell>
        </row>
        <row r="58">
          <cell r="A58">
            <v>100058</v>
          </cell>
          <cell r="B58" t="str">
            <v>R</v>
          </cell>
          <cell r="C58" t="str">
            <v>DILIP SATHE</v>
          </cell>
          <cell r="D58" t="str">
            <v>501</v>
          </cell>
          <cell r="E58" t="str">
            <v>ACCM &amp; GDS MUMBAI</v>
          </cell>
        </row>
        <row r="59">
          <cell r="A59">
            <v>100059</v>
          </cell>
          <cell r="B59" t="str">
            <v>R</v>
          </cell>
          <cell r="C59" t="str">
            <v>U.V.TAMBE</v>
          </cell>
          <cell r="D59" t="str">
            <v>253</v>
          </cell>
          <cell r="E59" t="str">
            <v>Pharma Field Force</v>
          </cell>
        </row>
        <row r="60">
          <cell r="A60">
            <v>100060</v>
          </cell>
          <cell r="B60" t="str">
            <v>R</v>
          </cell>
          <cell r="C60" t="str">
            <v>V GHOSH</v>
          </cell>
          <cell r="D60" t="str">
            <v>253</v>
          </cell>
          <cell r="E60" t="str">
            <v>Pharma Field Force</v>
          </cell>
        </row>
        <row r="61">
          <cell r="A61">
            <v>100061</v>
          </cell>
          <cell r="B61" t="str">
            <v>R</v>
          </cell>
          <cell r="C61" t="str">
            <v>PRABHOJOT SINGH PANESAR</v>
          </cell>
          <cell r="D61" t="str">
            <v>536</v>
          </cell>
          <cell r="E61" t="str">
            <v>SERTEC CALCUTTA</v>
          </cell>
        </row>
        <row r="62">
          <cell r="A62">
            <v>100062</v>
          </cell>
          <cell r="B62" t="str">
            <v>A</v>
          </cell>
          <cell r="C62" t="str">
            <v>ASHISH KUMAR SINHA</v>
          </cell>
          <cell r="D62" t="str">
            <v>518</v>
          </cell>
          <cell r="E62" t="str">
            <v>ACCM &amp; GDS PATNA</v>
          </cell>
        </row>
        <row r="63">
          <cell r="A63">
            <v>100063</v>
          </cell>
          <cell r="B63" t="str">
            <v>R</v>
          </cell>
          <cell r="C63" t="str">
            <v>S.K.SHARMA</v>
          </cell>
          <cell r="D63" t="str">
            <v>353</v>
          </cell>
          <cell r="E63" t="str">
            <v>Agro Field Force</v>
          </cell>
        </row>
        <row r="64">
          <cell r="A64">
            <v>100064</v>
          </cell>
          <cell r="B64" t="str">
            <v>R</v>
          </cell>
          <cell r="C64" t="str">
            <v>J MEWA SINGH</v>
          </cell>
          <cell r="D64" t="str">
            <v>353</v>
          </cell>
          <cell r="E64" t="str">
            <v>Agro Field Force</v>
          </cell>
        </row>
        <row r="65">
          <cell r="A65">
            <v>100065</v>
          </cell>
          <cell r="B65" t="str">
            <v>A</v>
          </cell>
          <cell r="C65" t="str">
            <v>P.S.THAKUR</v>
          </cell>
          <cell r="D65" t="str">
            <v>502</v>
          </cell>
          <cell r="E65" t="str">
            <v>ACCM &amp; GDS PUNE</v>
          </cell>
        </row>
        <row r="66">
          <cell r="A66">
            <v>100066</v>
          </cell>
          <cell r="B66" t="str">
            <v>R</v>
          </cell>
          <cell r="C66" t="str">
            <v>J.N.TRIPATHI</v>
          </cell>
          <cell r="D66" t="str">
            <v>353</v>
          </cell>
          <cell r="E66" t="str">
            <v>Agro Field Force</v>
          </cell>
        </row>
        <row r="67">
          <cell r="A67">
            <v>100067</v>
          </cell>
          <cell r="B67" t="str">
            <v>A</v>
          </cell>
          <cell r="C67" t="str">
            <v>A. CHOUDHURY</v>
          </cell>
          <cell r="D67" t="str">
            <v>354</v>
          </cell>
          <cell r="E67" t="str">
            <v>AGRO MARKETING SERVICES</v>
          </cell>
        </row>
        <row r="68">
          <cell r="A68">
            <v>100068</v>
          </cell>
          <cell r="B68" t="str">
            <v>R</v>
          </cell>
          <cell r="C68" t="str">
            <v>K.KANAGARAJ</v>
          </cell>
          <cell r="D68" t="str">
            <v>353</v>
          </cell>
          <cell r="E68" t="str">
            <v>Agro Field Force</v>
          </cell>
        </row>
        <row r="69">
          <cell r="A69">
            <v>100069</v>
          </cell>
          <cell r="B69" t="str">
            <v>A</v>
          </cell>
          <cell r="C69" t="str">
            <v>P.C.MURALEEDHARAN</v>
          </cell>
          <cell r="D69" t="str">
            <v>533</v>
          </cell>
          <cell r="E69" t="str">
            <v>SERTEC BANGALORE</v>
          </cell>
        </row>
        <row r="70">
          <cell r="A70">
            <v>100070</v>
          </cell>
          <cell r="B70" t="str">
            <v>R</v>
          </cell>
          <cell r="C70" t="str">
            <v>N.G.GAONKAR</v>
          </cell>
          <cell r="D70" t="str">
            <v>513</v>
          </cell>
          <cell r="E70" t="str">
            <v>ACCM &amp; GDS B'LORE</v>
          </cell>
        </row>
        <row r="71">
          <cell r="A71">
            <v>100071</v>
          </cell>
          <cell r="B71" t="str">
            <v>R</v>
          </cell>
          <cell r="C71" t="str">
            <v>M.M.KARAJAGI</v>
          </cell>
          <cell r="D71" t="str">
            <v>253</v>
          </cell>
          <cell r="E71" t="str">
            <v>Pharma Field Force</v>
          </cell>
        </row>
        <row r="72">
          <cell r="A72">
            <v>100072</v>
          </cell>
          <cell r="B72" t="str">
            <v>R</v>
          </cell>
          <cell r="C72" t="str">
            <v>MUKESH K.DUA</v>
          </cell>
          <cell r="D72" t="str">
            <v>506</v>
          </cell>
          <cell r="E72" t="str">
            <v>ACCM &amp; GDS DELHI</v>
          </cell>
        </row>
        <row r="73">
          <cell r="A73">
            <v>100073</v>
          </cell>
          <cell r="B73" t="str">
            <v>A</v>
          </cell>
          <cell r="C73" t="str">
            <v>K.SRINIDHI</v>
          </cell>
          <cell r="D73" t="str">
            <v>513</v>
          </cell>
          <cell r="E73" t="str">
            <v>ACCM &amp; GDS B'LORE</v>
          </cell>
        </row>
        <row r="74">
          <cell r="A74">
            <v>100074</v>
          </cell>
          <cell r="B74" t="str">
            <v>A</v>
          </cell>
          <cell r="C74" t="str">
            <v>SMITA S.SABLE</v>
          </cell>
          <cell r="D74" t="str">
            <v>971</v>
          </cell>
          <cell r="E74" t="str">
            <v>Central Administration</v>
          </cell>
        </row>
        <row r="75">
          <cell r="A75">
            <v>100075</v>
          </cell>
          <cell r="B75" t="str">
            <v>A</v>
          </cell>
          <cell r="C75" t="str">
            <v>ALOKE KUMAR GANGULY</v>
          </cell>
          <cell r="D75" t="str">
            <v>519</v>
          </cell>
          <cell r="E75" t="str">
            <v>ACCM &amp; GDS BURDWAN</v>
          </cell>
        </row>
        <row r="76">
          <cell r="A76">
            <v>100076</v>
          </cell>
          <cell r="B76" t="str">
            <v>R</v>
          </cell>
          <cell r="C76" t="str">
            <v>AVIJIT.GUHA</v>
          </cell>
          <cell r="D76" t="str">
            <v>516</v>
          </cell>
          <cell r="E76" t="str">
            <v>ACCM &amp; GDS CALCUTTA</v>
          </cell>
        </row>
        <row r="77">
          <cell r="A77">
            <v>100077</v>
          </cell>
          <cell r="B77" t="str">
            <v>A</v>
          </cell>
          <cell r="C77" t="str">
            <v>L.VISHWANATHAN</v>
          </cell>
          <cell r="D77" t="str">
            <v>972</v>
          </cell>
          <cell r="E77" t="str">
            <v>President Office</v>
          </cell>
        </row>
        <row r="78">
          <cell r="A78">
            <v>100078</v>
          </cell>
          <cell r="B78" t="str">
            <v>A</v>
          </cell>
          <cell r="C78" t="str">
            <v>J.GHOSAL</v>
          </cell>
          <cell r="D78" t="str">
            <v>516</v>
          </cell>
          <cell r="E78" t="str">
            <v>ACCM &amp; GDS CALCUTTA</v>
          </cell>
        </row>
        <row r="79">
          <cell r="A79">
            <v>100079</v>
          </cell>
          <cell r="B79" t="str">
            <v>R</v>
          </cell>
          <cell r="C79" t="str">
            <v>ARUN .KUMAR.CHOUDHARY</v>
          </cell>
          <cell r="D79" t="str">
            <v>519</v>
          </cell>
          <cell r="E79" t="str">
            <v>ACCM &amp; GDS BURDWAN</v>
          </cell>
        </row>
        <row r="80">
          <cell r="A80">
            <v>100080</v>
          </cell>
          <cell r="B80" t="str">
            <v>R</v>
          </cell>
          <cell r="C80" t="str">
            <v>S.K.SOPORI</v>
          </cell>
          <cell r="D80" t="str">
            <v>353</v>
          </cell>
          <cell r="E80" t="str">
            <v>Agro Field Force</v>
          </cell>
        </row>
        <row r="81">
          <cell r="A81">
            <v>100081</v>
          </cell>
          <cell r="B81" t="str">
            <v>A</v>
          </cell>
          <cell r="C81" t="str">
            <v>S.S.RANDHAWA</v>
          </cell>
          <cell r="D81" t="str">
            <v>363</v>
          </cell>
          <cell r="E81" t="str">
            <v>AGRO-KANPUR</v>
          </cell>
        </row>
        <row r="82">
          <cell r="A82">
            <v>100082</v>
          </cell>
          <cell r="B82" t="str">
            <v>R</v>
          </cell>
          <cell r="C82" t="str">
            <v>D.B.MUSKIKAR</v>
          </cell>
          <cell r="D82" t="str">
            <v>513</v>
          </cell>
          <cell r="E82" t="str">
            <v>ACCM &amp; GDS B'LORE</v>
          </cell>
        </row>
        <row r="83">
          <cell r="A83">
            <v>100083</v>
          </cell>
          <cell r="B83" t="str">
            <v>A</v>
          </cell>
          <cell r="C83" t="str">
            <v>M.D.PATEL</v>
          </cell>
          <cell r="D83" t="str">
            <v>373</v>
          </cell>
          <cell r="E83" t="str">
            <v>AGRO-AHMEDABAD</v>
          </cell>
        </row>
        <row r="84">
          <cell r="A84">
            <v>100084</v>
          </cell>
          <cell r="B84" t="str">
            <v>R</v>
          </cell>
          <cell r="C84" t="str">
            <v>JAGMOHAN.NAUTIYAL</v>
          </cell>
          <cell r="D84" t="str">
            <v>507</v>
          </cell>
          <cell r="E84" t="str">
            <v>ACCM &amp; GDS LUCKNOW</v>
          </cell>
        </row>
        <row r="85">
          <cell r="A85">
            <v>100085</v>
          </cell>
          <cell r="B85" t="str">
            <v>R</v>
          </cell>
          <cell r="C85" t="str">
            <v>M.S.BISHT</v>
          </cell>
          <cell r="D85" t="str">
            <v>507</v>
          </cell>
          <cell r="E85" t="str">
            <v>ACCM &amp; GDS LUCKNOW</v>
          </cell>
        </row>
        <row r="86">
          <cell r="A86">
            <v>100086</v>
          </cell>
          <cell r="B86" t="str">
            <v>A</v>
          </cell>
          <cell r="C86" t="str">
            <v>CHANDAN MAZUMDAR</v>
          </cell>
          <cell r="D86" t="str">
            <v>516</v>
          </cell>
          <cell r="E86" t="str">
            <v>ACCM &amp; GDS CALCUTTA</v>
          </cell>
        </row>
        <row r="87">
          <cell r="A87">
            <v>100087</v>
          </cell>
          <cell r="B87" t="str">
            <v>R</v>
          </cell>
          <cell r="C87" t="str">
            <v>G.GOPALKRISHNAN</v>
          </cell>
          <cell r="D87" t="str">
            <v>511</v>
          </cell>
          <cell r="E87" t="str">
            <v>ACCM &amp; GDS MADRAS</v>
          </cell>
        </row>
        <row r="88">
          <cell r="A88">
            <v>100088</v>
          </cell>
          <cell r="B88" t="str">
            <v>R</v>
          </cell>
          <cell r="C88" t="str">
            <v>A.P.NAPOLEAN</v>
          </cell>
          <cell r="D88" t="str">
            <v>501</v>
          </cell>
          <cell r="E88" t="str">
            <v>ACCM &amp; GDS MUMBAI</v>
          </cell>
        </row>
        <row r="89">
          <cell r="A89">
            <v>100089</v>
          </cell>
          <cell r="B89" t="str">
            <v>A</v>
          </cell>
          <cell r="C89" t="str">
            <v>S.SRINIVAS RAO</v>
          </cell>
          <cell r="D89" t="str">
            <v>352</v>
          </cell>
          <cell r="E89" t="str">
            <v>Agro Marketing</v>
          </cell>
        </row>
        <row r="90">
          <cell r="A90">
            <v>100090</v>
          </cell>
          <cell r="B90" t="str">
            <v>R</v>
          </cell>
          <cell r="C90" t="str">
            <v>K.S.R.K.MURTHY</v>
          </cell>
          <cell r="D90" t="str">
            <v>355</v>
          </cell>
          <cell r="E90" t="str">
            <v>AGRO MARKET DEVELOPMENT</v>
          </cell>
        </row>
        <row r="91">
          <cell r="A91">
            <v>100091</v>
          </cell>
          <cell r="B91" t="str">
            <v>R</v>
          </cell>
          <cell r="C91" t="str">
            <v>A.SEKARAN</v>
          </cell>
          <cell r="D91" t="str">
            <v>353</v>
          </cell>
          <cell r="E91" t="str">
            <v>Agro Field Force</v>
          </cell>
        </row>
        <row r="92">
          <cell r="A92">
            <v>100092</v>
          </cell>
          <cell r="B92" t="str">
            <v>R</v>
          </cell>
          <cell r="C92" t="str">
            <v>M.K.KHAN</v>
          </cell>
          <cell r="D92" t="str">
            <v>514</v>
          </cell>
          <cell r="E92" t="str">
            <v>ACCM &amp; GDS H'BAD</v>
          </cell>
        </row>
        <row r="93">
          <cell r="A93">
            <v>100093</v>
          </cell>
          <cell r="B93" t="str">
            <v>A</v>
          </cell>
          <cell r="C93" t="str">
            <v>ASHOK VYAS</v>
          </cell>
          <cell r="D93" t="str">
            <v>365</v>
          </cell>
          <cell r="E93" t="str">
            <v>AGRO-JAIPUR</v>
          </cell>
        </row>
        <row r="94">
          <cell r="A94">
            <v>100094</v>
          </cell>
          <cell r="B94" t="str">
            <v>A</v>
          </cell>
          <cell r="C94" t="str">
            <v>EKNATH BOLAR</v>
          </cell>
          <cell r="D94" t="str">
            <v>973</v>
          </cell>
          <cell r="E94" t="str">
            <v>Accounts</v>
          </cell>
        </row>
        <row r="95">
          <cell r="A95">
            <v>100095</v>
          </cell>
          <cell r="B95" t="str">
            <v>A</v>
          </cell>
          <cell r="C95" t="str">
            <v>T.SRIKRISHNA SIVRAM</v>
          </cell>
          <cell r="D95" t="str">
            <v>973</v>
          </cell>
          <cell r="E95" t="str">
            <v>Accounts</v>
          </cell>
        </row>
        <row r="96">
          <cell r="A96">
            <v>100096</v>
          </cell>
          <cell r="B96" t="str">
            <v>A</v>
          </cell>
          <cell r="C96" t="str">
            <v>V.A.DANDEKAR</v>
          </cell>
          <cell r="D96" t="str">
            <v>973</v>
          </cell>
          <cell r="E96" t="str">
            <v>Accounts</v>
          </cell>
        </row>
        <row r="97">
          <cell r="A97">
            <v>100097</v>
          </cell>
          <cell r="B97" t="str">
            <v>A</v>
          </cell>
          <cell r="C97" t="str">
            <v>V.K.THALESARY</v>
          </cell>
          <cell r="D97" t="str">
            <v>821</v>
          </cell>
          <cell r="E97" t="str">
            <v>PHARMA DISTRIBUTION</v>
          </cell>
        </row>
        <row r="98">
          <cell r="A98">
            <v>100098</v>
          </cell>
          <cell r="B98" t="str">
            <v>R</v>
          </cell>
          <cell r="C98" t="str">
            <v>A.K.ASHIYA</v>
          </cell>
          <cell r="D98" t="str">
            <v>373</v>
          </cell>
          <cell r="E98" t="str">
            <v>AGRO-AHMEDABAD</v>
          </cell>
        </row>
        <row r="99">
          <cell r="A99">
            <v>100099</v>
          </cell>
          <cell r="B99" t="str">
            <v>R</v>
          </cell>
          <cell r="C99" t="str">
            <v>BIJENDRA SINGH NAGAR</v>
          </cell>
          <cell r="D99" t="str">
            <v>352</v>
          </cell>
          <cell r="E99" t="str">
            <v>Agro Marketing</v>
          </cell>
        </row>
        <row r="100">
          <cell r="A100">
            <v>100100</v>
          </cell>
          <cell r="B100" t="str">
            <v>R</v>
          </cell>
          <cell r="C100" t="str">
            <v>A.K.CHOBEY</v>
          </cell>
          <cell r="D100" t="str">
            <v>353</v>
          </cell>
          <cell r="E100" t="str">
            <v>Agro Field Force</v>
          </cell>
        </row>
        <row r="101">
          <cell r="A101">
            <v>100101</v>
          </cell>
          <cell r="B101" t="str">
            <v>R</v>
          </cell>
          <cell r="C101" t="str">
            <v>A.K.KHYBRI</v>
          </cell>
          <cell r="D101" t="str">
            <v>508</v>
          </cell>
          <cell r="E101" t="str">
            <v>ACCM &amp;GDS MEERUT</v>
          </cell>
        </row>
        <row r="102">
          <cell r="A102">
            <v>100102</v>
          </cell>
          <cell r="B102" t="str">
            <v>R</v>
          </cell>
          <cell r="C102" t="str">
            <v>R.M.NEGI</v>
          </cell>
          <cell r="D102" t="str">
            <v>507</v>
          </cell>
          <cell r="E102" t="str">
            <v>ACCM &amp; GDS LUCKNOW</v>
          </cell>
        </row>
        <row r="103">
          <cell r="A103">
            <v>100103</v>
          </cell>
          <cell r="B103" t="str">
            <v>R</v>
          </cell>
          <cell r="C103" t="str">
            <v>B.CHOUDHURY</v>
          </cell>
          <cell r="D103" t="str">
            <v>518</v>
          </cell>
          <cell r="E103" t="str">
            <v>ACCM &amp; GDS PATNA</v>
          </cell>
        </row>
        <row r="104">
          <cell r="A104">
            <v>100104</v>
          </cell>
          <cell r="B104" t="str">
            <v>A</v>
          </cell>
          <cell r="C104" t="str">
            <v>M.S.BALACHANDRAN</v>
          </cell>
          <cell r="D104" t="str">
            <v>512</v>
          </cell>
          <cell r="E104" t="str">
            <v>ACCM &amp; GDS ERNAKULAM</v>
          </cell>
        </row>
        <row r="105">
          <cell r="A105">
            <v>100105</v>
          </cell>
          <cell r="B105" t="str">
            <v>A</v>
          </cell>
          <cell r="C105" t="str">
            <v>V.G.ACHARYA</v>
          </cell>
          <cell r="D105" t="str">
            <v>821</v>
          </cell>
          <cell r="E105" t="str">
            <v>PHARMA DISTRIBUTION</v>
          </cell>
        </row>
        <row r="106">
          <cell r="A106">
            <v>100106</v>
          </cell>
          <cell r="B106" t="str">
            <v>R</v>
          </cell>
          <cell r="C106" t="str">
            <v>A.RODRIQUES</v>
          </cell>
          <cell r="D106" t="str">
            <v>254</v>
          </cell>
          <cell r="E106" t="str">
            <v>Pharma Promotion</v>
          </cell>
        </row>
        <row r="107">
          <cell r="A107">
            <v>100107</v>
          </cell>
          <cell r="B107" t="str">
            <v>A</v>
          </cell>
          <cell r="C107" t="str">
            <v>SANJAY K. KAMAT TARCAR</v>
          </cell>
          <cell r="D107" t="str">
            <v>502</v>
          </cell>
          <cell r="E107" t="str">
            <v>ACCM &amp; GDS PUNE</v>
          </cell>
        </row>
        <row r="108">
          <cell r="A108">
            <v>100108</v>
          </cell>
          <cell r="B108" t="str">
            <v>R</v>
          </cell>
          <cell r="C108" t="str">
            <v>GAUTAM GHOSH</v>
          </cell>
          <cell r="D108" t="str">
            <v>517</v>
          </cell>
          <cell r="E108" t="str">
            <v>ACCM &amp; GDS GUWAHATI</v>
          </cell>
        </row>
        <row r="109">
          <cell r="A109">
            <v>100109</v>
          </cell>
          <cell r="B109" t="str">
            <v>R</v>
          </cell>
          <cell r="C109" t="str">
            <v>SATADAL BANDOPADHYAY</v>
          </cell>
          <cell r="D109" t="str">
            <v>519</v>
          </cell>
          <cell r="E109" t="str">
            <v>ACCM &amp; GDS BURDWAN</v>
          </cell>
        </row>
        <row r="110">
          <cell r="A110">
            <v>100110</v>
          </cell>
          <cell r="B110" t="str">
            <v>R</v>
          </cell>
          <cell r="C110" t="str">
            <v>DEB KUMAR CHATTERJEE</v>
          </cell>
          <cell r="D110" t="str">
            <v>253</v>
          </cell>
          <cell r="E110" t="str">
            <v>Pharma Field Force</v>
          </cell>
        </row>
        <row r="111">
          <cell r="A111">
            <v>100111</v>
          </cell>
          <cell r="B111" t="str">
            <v>R</v>
          </cell>
          <cell r="C111" t="str">
            <v>S.K.BHASIN</v>
          </cell>
          <cell r="D111" t="str">
            <v>507</v>
          </cell>
          <cell r="E111" t="str">
            <v>ACCM &amp; GDS LUCKNOW</v>
          </cell>
        </row>
        <row r="112">
          <cell r="A112">
            <v>100112</v>
          </cell>
          <cell r="B112" t="str">
            <v>R</v>
          </cell>
          <cell r="C112" t="str">
            <v>N.S.KHARCHE</v>
          </cell>
          <cell r="D112" t="str">
            <v>353</v>
          </cell>
          <cell r="E112" t="str">
            <v>Agro Field Force</v>
          </cell>
        </row>
        <row r="113">
          <cell r="A113">
            <v>100113</v>
          </cell>
          <cell r="B113" t="str">
            <v>R</v>
          </cell>
          <cell r="C113" t="str">
            <v>R.S.DAS</v>
          </cell>
          <cell r="D113" t="str">
            <v>517</v>
          </cell>
          <cell r="E113" t="str">
            <v>ACCM &amp; GDS GUWAHATI</v>
          </cell>
        </row>
        <row r="114">
          <cell r="A114">
            <v>100114</v>
          </cell>
          <cell r="B114" t="str">
            <v>A</v>
          </cell>
          <cell r="C114" t="str">
            <v>K. VIVEKANANDA</v>
          </cell>
          <cell r="D114" t="str">
            <v>512</v>
          </cell>
          <cell r="E114" t="str">
            <v>ACCM &amp; GDS ERNAKULAM</v>
          </cell>
        </row>
        <row r="115">
          <cell r="A115">
            <v>100115</v>
          </cell>
          <cell r="B115" t="str">
            <v>R</v>
          </cell>
          <cell r="C115" t="str">
            <v>M P KACHOLE</v>
          </cell>
          <cell r="D115" t="str">
            <v>502</v>
          </cell>
          <cell r="E115" t="str">
            <v>ACCM &amp; GDS PUNE</v>
          </cell>
        </row>
        <row r="116">
          <cell r="A116">
            <v>100116</v>
          </cell>
          <cell r="B116" t="str">
            <v>R</v>
          </cell>
          <cell r="C116" t="str">
            <v>S. NAGESHWARA  RAO</v>
          </cell>
          <cell r="D116" t="str">
            <v>367</v>
          </cell>
          <cell r="E116" t="str">
            <v>AGRO FIELD FORCE MADURAI</v>
          </cell>
        </row>
        <row r="117">
          <cell r="A117">
            <v>100117</v>
          </cell>
          <cell r="B117" t="str">
            <v>R</v>
          </cell>
          <cell r="C117" t="str">
            <v>P.V. JAGANNADHA RAO</v>
          </cell>
          <cell r="D117" t="str">
            <v>374</v>
          </cell>
          <cell r="E117" t="str">
            <v>AGRO FIELD FORCE S'BAD</v>
          </cell>
        </row>
        <row r="118">
          <cell r="A118">
            <v>100118</v>
          </cell>
          <cell r="B118" t="str">
            <v>A</v>
          </cell>
          <cell r="C118" t="str">
            <v>P.S.KAMBLI</v>
          </cell>
          <cell r="D118" t="str">
            <v>973</v>
          </cell>
          <cell r="E118" t="str">
            <v>Accounts</v>
          </cell>
        </row>
        <row r="119">
          <cell r="A119">
            <v>100119</v>
          </cell>
          <cell r="B119" t="str">
            <v>R</v>
          </cell>
          <cell r="C119" t="str">
            <v>D.VENKATA RAMANAIAH</v>
          </cell>
          <cell r="D119" t="str">
            <v>374</v>
          </cell>
          <cell r="E119" t="str">
            <v>AGRO FIELD FORCE S'BAD</v>
          </cell>
        </row>
        <row r="120">
          <cell r="A120">
            <v>100120</v>
          </cell>
          <cell r="B120" t="str">
            <v>R</v>
          </cell>
          <cell r="C120" t="str">
            <v>V.B.DEDHIA</v>
          </cell>
          <cell r="D120" t="str">
            <v>973</v>
          </cell>
          <cell r="E120" t="str">
            <v>Accounts</v>
          </cell>
        </row>
        <row r="121">
          <cell r="A121">
            <v>100121</v>
          </cell>
          <cell r="B121" t="str">
            <v>R</v>
          </cell>
          <cell r="C121" t="str">
            <v>B.K.SINGH</v>
          </cell>
          <cell r="D121" t="str">
            <v>519</v>
          </cell>
          <cell r="E121" t="str">
            <v>ACCM &amp; GDS BURDWAN</v>
          </cell>
        </row>
        <row r="122">
          <cell r="A122">
            <v>100122</v>
          </cell>
          <cell r="B122" t="str">
            <v>A</v>
          </cell>
          <cell r="C122" t="str">
            <v>NIVEDITA.GOPALAN</v>
          </cell>
          <cell r="D122" t="str">
            <v>971</v>
          </cell>
          <cell r="E122" t="str">
            <v>Central Administration</v>
          </cell>
        </row>
        <row r="123">
          <cell r="A123">
            <v>100123</v>
          </cell>
          <cell r="B123" t="str">
            <v>A</v>
          </cell>
          <cell r="C123" t="str">
            <v>A.M.MONTES</v>
          </cell>
          <cell r="D123" t="str">
            <v>851</v>
          </cell>
          <cell r="E123" t="str">
            <v>MEDICAL</v>
          </cell>
        </row>
        <row r="124">
          <cell r="A124">
            <v>100124</v>
          </cell>
          <cell r="B124" t="str">
            <v>A</v>
          </cell>
          <cell r="C124" t="str">
            <v>ROHIT H.KUMAR</v>
          </cell>
          <cell r="D124" t="str">
            <v>533</v>
          </cell>
          <cell r="E124" t="str">
            <v>SERTEC BANGALORE</v>
          </cell>
        </row>
        <row r="125">
          <cell r="A125">
            <v>100125</v>
          </cell>
          <cell r="B125" t="str">
            <v>R</v>
          </cell>
          <cell r="C125" t="str">
            <v>VARGHESE V.</v>
          </cell>
          <cell r="D125" t="str">
            <v>253</v>
          </cell>
          <cell r="E125" t="str">
            <v>Pharma Field Force</v>
          </cell>
        </row>
        <row r="126">
          <cell r="A126">
            <v>100126</v>
          </cell>
          <cell r="B126" t="str">
            <v>R</v>
          </cell>
          <cell r="C126" t="str">
            <v>K.B.SATHEESAN</v>
          </cell>
          <cell r="D126" t="str">
            <v>512</v>
          </cell>
          <cell r="E126" t="str">
            <v>ACCM &amp; GDS ERNAKULAM</v>
          </cell>
        </row>
        <row r="127">
          <cell r="A127">
            <v>100127</v>
          </cell>
          <cell r="B127" t="str">
            <v>R</v>
          </cell>
          <cell r="C127" t="str">
            <v>PARTHA PRATIM SOM</v>
          </cell>
          <cell r="D127" t="str">
            <v>518</v>
          </cell>
          <cell r="E127" t="str">
            <v>ACCM &amp; GDS PATNA</v>
          </cell>
        </row>
        <row r="128">
          <cell r="A128">
            <v>100128</v>
          </cell>
          <cell r="B128" t="str">
            <v>A</v>
          </cell>
          <cell r="C128" t="str">
            <v>BHAVESH DESAI</v>
          </cell>
          <cell r="D128" t="str">
            <v>505</v>
          </cell>
          <cell r="E128" t="str">
            <v>ACCM &amp; GDS A'BAD</v>
          </cell>
        </row>
        <row r="129">
          <cell r="A129">
            <v>100129</v>
          </cell>
          <cell r="B129" t="str">
            <v>R</v>
          </cell>
          <cell r="C129" t="str">
            <v>M.S.POTNIS</v>
          </cell>
          <cell r="D129" t="str">
            <v>852</v>
          </cell>
          <cell r="E129" t="str">
            <v>PHARMA -ADMINISTRATION</v>
          </cell>
        </row>
        <row r="130">
          <cell r="A130">
            <v>100130</v>
          </cell>
          <cell r="B130" t="str">
            <v>R</v>
          </cell>
          <cell r="C130" t="str">
            <v>G.SWAMINATHAN</v>
          </cell>
          <cell r="D130" t="str">
            <v>511</v>
          </cell>
          <cell r="E130" t="str">
            <v>ACCM &amp; GDS MADRAS</v>
          </cell>
        </row>
        <row r="131">
          <cell r="A131">
            <v>100131</v>
          </cell>
          <cell r="B131" t="str">
            <v>R</v>
          </cell>
          <cell r="C131" t="str">
            <v>S. BHALLA</v>
          </cell>
          <cell r="D131" t="str">
            <v>509</v>
          </cell>
          <cell r="E131" t="str">
            <v>ACCM &amp;GDS LUDHIANA</v>
          </cell>
        </row>
        <row r="132">
          <cell r="A132">
            <v>100132</v>
          </cell>
          <cell r="B132" t="str">
            <v>R</v>
          </cell>
          <cell r="C132" t="str">
            <v>V.T.RAJU</v>
          </cell>
          <cell r="D132" t="str">
            <v>513</v>
          </cell>
          <cell r="E132" t="str">
            <v>ACCM &amp; GDS B'LORE</v>
          </cell>
        </row>
        <row r="133">
          <cell r="A133">
            <v>100133</v>
          </cell>
          <cell r="B133" t="str">
            <v>R</v>
          </cell>
          <cell r="C133" t="str">
            <v>K.S.GARCHA</v>
          </cell>
          <cell r="D133" t="str">
            <v>361</v>
          </cell>
          <cell r="E133" t="str">
            <v>AGRO-BHATINDA</v>
          </cell>
        </row>
        <row r="134">
          <cell r="A134">
            <v>100134</v>
          </cell>
          <cell r="B134" t="str">
            <v>R</v>
          </cell>
          <cell r="C134" t="str">
            <v>T.BALASUBRAMANI</v>
          </cell>
          <cell r="D134" t="str">
            <v>353</v>
          </cell>
          <cell r="E134" t="str">
            <v>Agro Field Force</v>
          </cell>
        </row>
        <row r="135">
          <cell r="A135">
            <v>100135</v>
          </cell>
          <cell r="B135" t="str">
            <v>A</v>
          </cell>
          <cell r="C135" t="str">
            <v>T.S.C.MURTHY</v>
          </cell>
          <cell r="D135" t="str">
            <v>374</v>
          </cell>
          <cell r="E135" t="str">
            <v>AGRO FIELD FORCE S'BAD</v>
          </cell>
        </row>
        <row r="136">
          <cell r="A136">
            <v>100136</v>
          </cell>
          <cell r="B136" t="str">
            <v>R</v>
          </cell>
          <cell r="C136" t="str">
            <v>K.M.PATEL</v>
          </cell>
          <cell r="D136" t="str">
            <v>373</v>
          </cell>
          <cell r="E136" t="str">
            <v>AGRO-AHMEDABAD</v>
          </cell>
        </row>
        <row r="137">
          <cell r="A137">
            <v>100137</v>
          </cell>
          <cell r="B137" t="str">
            <v>R</v>
          </cell>
          <cell r="C137" t="str">
            <v>RAJIB DEY</v>
          </cell>
          <cell r="D137" t="str">
            <v>519</v>
          </cell>
          <cell r="E137" t="str">
            <v>ACCM &amp; GDS BURDWAN</v>
          </cell>
        </row>
        <row r="138">
          <cell r="A138">
            <v>100138</v>
          </cell>
          <cell r="B138" t="str">
            <v>R</v>
          </cell>
          <cell r="C138" t="str">
            <v>VIPAN WADHWA</v>
          </cell>
          <cell r="D138" t="str">
            <v>509</v>
          </cell>
          <cell r="E138" t="str">
            <v>ACCM &amp;GDS LUDHIANA</v>
          </cell>
        </row>
        <row r="139">
          <cell r="A139">
            <v>100139</v>
          </cell>
          <cell r="B139" t="str">
            <v>R</v>
          </cell>
          <cell r="C139" t="str">
            <v>M.A.KHAN</v>
          </cell>
          <cell r="D139" t="str">
            <v>507</v>
          </cell>
          <cell r="E139" t="str">
            <v>ACCM &amp; GDS LUCKNOW</v>
          </cell>
        </row>
        <row r="140">
          <cell r="A140">
            <v>100140</v>
          </cell>
          <cell r="B140" t="str">
            <v>A</v>
          </cell>
          <cell r="C140" t="str">
            <v>N. MADAN  GOPAL</v>
          </cell>
          <cell r="D140" t="str">
            <v>511</v>
          </cell>
          <cell r="E140" t="str">
            <v>ACCM &amp; GDS MADRAS</v>
          </cell>
        </row>
        <row r="141">
          <cell r="A141">
            <v>100141</v>
          </cell>
          <cell r="B141" t="str">
            <v>R</v>
          </cell>
          <cell r="C141" t="str">
            <v>ARUN SAXENA</v>
          </cell>
          <cell r="D141" t="str">
            <v>504</v>
          </cell>
          <cell r="E141" t="str">
            <v>ACCM &amp; GDS JAIPUR</v>
          </cell>
        </row>
        <row r="142">
          <cell r="A142">
            <v>100142</v>
          </cell>
          <cell r="B142" t="str">
            <v>A</v>
          </cell>
          <cell r="C142" t="str">
            <v>SANDIP RAHA</v>
          </cell>
          <cell r="D142" t="str">
            <v>516</v>
          </cell>
          <cell r="E142" t="str">
            <v>ACCM &amp; GDS CALCUTTA</v>
          </cell>
        </row>
        <row r="143">
          <cell r="A143">
            <v>100143</v>
          </cell>
          <cell r="B143" t="str">
            <v>R</v>
          </cell>
          <cell r="C143" t="str">
            <v>V. K. SHARMA</v>
          </cell>
          <cell r="D143" t="str">
            <v>507</v>
          </cell>
          <cell r="E143" t="str">
            <v>ACCM &amp; GDS LUCKNOW</v>
          </cell>
        </row>
        <row r="144">
          <cell r="A144">
            <v>100144</v>
          </cell>
          <cell r="B144" t="str">
            <v>A</v>
          </cell>
          <cell r="C144" t="str">
            <v>K.V.UDAYAKUMAR</v>
          </cell>
          <cell r="D144" t="str">
            <v>512</v>
          </cell>
          <cell r="E144" t="str">
            <v>ACCM &amp; GDS ERNAKULAM</v>
          </cell>
        </row>
        <row r="145">
          <cell r="A145">
            <v>100145</v>
          </cell>
          <cell r="B145" t="str">
            <v>R</v>
          </cell>
          <cell r="C145" t="str">
            <v>S.MAITI</v>
          </cell>
          <cell r="D145" t="str">
            <v>519</v>
          </cell>
          <cell r="E145" t="str">
            <v>ACCM &amp; GDS BURDWAN</v>
          </cell>
        </row>
        <row r="146">
          <cell r="A146">
            <v>100146</v>
          </cell>
          <cell r="B146" t="str">
            <v>R</v>
          </cell>
          <cell r="C146" t="str">
            <v>ARVIND KUMAR TIWARI</v>
          </cell>
          <cell r="D146" t="str">
            <v>507</v>
          </cell>
          <cell r="E146" t="str">
            <v>ACCM &amp; GDS LUCKNOW</v>
          </cell>
        </row>
        <row r="147">
          <cell r="A147">
            <v>100147</v>
          </cell>
          <cell r="B147" t="str">
            <v>R</v>
          </cell>
          <cell r="C147" t="str">
            <v>RAJESH KUMAR MARWAHA</v>
          </cell>
          <cell r="D147" t="str">
            <v>353</v>
          </cell>
          <cell r="E147" t="str">
            <v>Agro Field Force</v>
          </cell>
        </row>
        <row r="148">
          <cell r="A148">
            <v>100148</v>
          </cell>
          <cell r="B148" t="str">
            <v>R</v>
          </cell>
          <cell r="C148" t="str">
            <v>N.SHESHADRINATHAN</v>
          </cell>
          <cell r="D148" t="str">
            <v>253</v>
          </cell>
          <cell r="E148" t="str">
            <v>Pharma Field Force</v>
          </cell>
        </row>
        <row r="149">
          <cell r="A149">
            <v>100149</v>
          </cell>
          <cell r="B149" t="str">
            <v>A</v>
          </cell>
          <cell r="C149" t="str">
            <v>MANOJ K.DUA</v>
          </cell>
          <cell r="D149" t="str">
            <v>973</v>
          </cell>
          <cell r="E149" t="str">
            <v>Accounts</v>
          </cell>
        </row>
        <row r="150">
          <cell r="A150">
            <v>100150</v>
          </cell>
          <cell r="B150" t="str">
            <v>A</v>
          </cell>
          <cell r="C150" t="str">
            <v>MOTURI BHOOMEIAH</v>
          </cell>
          <cell r="D150" t="str">
            <v>374</v>
          </cell>
          <cell r="E150" t="str">
            <v>AGRO FIELD FORCE S'BAD</v>
          </cell>
        </row>
        <row r="151">
          <cell r="A151">
            <v>100151</v>
          </cell>
          <cell r="B151" t="str">
            <v>R</v>
          </cell>
          <cell r="C151" t="str">
            <v>PRABODH PRASAD</v>
          </cell>
          <cell r="D151" t="str">
            <v>507</v>
          </cell>
          <cell r="E151" t="str">
            <v>ACCM &amp; GDS LUCKNOW</v>
          </cell>
        </row>
        <row r="152">
          <cell r="A152">
            <v>100152</v>
          </cell>
          <cell r="B152" t="str">
            <v>R</v>
          </cell>
          <cell r="C152" t="str">
            <v>JARNAIL SINGH</v>
          </cell>
          <cell r="D152" t="str">
            <v>361</v>
          </cell>
          <cell r="E152" t="str">
            <v>AGRO-BHATINDA</v>
          </cell>
        </row>
        <row r="153">
          <cell r="A153">
            <v>100153</v>
          </cell>
          <cell r="B153" t="str">
            <v>R</v>
          </cell>
          <cell r="C153" t="str">
            <v>GAYATHRI VISHWANATH</v>
          </cell>
          <cell r="D153" t="str">
            <v>253</v>
          </cell>
          <cell r="E153" t="str">
            <v>Pharma Field Force</v>
          </cell>
        </row>
        <row r="154">
          <cell r="A154">
            <v>100154</v>
          </cell>
          <cell r="B154" t="str">
            <v>R</v>
          </cell>
          <cell r="C154" t="str">
            <v>MANOJ DESAI</v>
          </cell>
          <cell r="D154" t="str">
            <v>502</v>
          </cell>
          <cell r="E154" t="str">
            <v>ACCM &amp; GDS PUNE</v>
          </cell>
        </row>
        <row r="155">
          <cell r="A155">
            <v>100155</v>
          </cell>
          <cell r="B155" t="str">
            <v>R</v>
          </cell>
          <cell r="C155" t="str">
            <v>S.THIRUPATHI REDDY</v>
          </cell>
          <cell r="D155" t="str">
            <v>374</v>
          </cell>
          <cell r="E155" t="str">
            <v>AGRO FIELD FORCE S'BAD</v>
          </cell>
        </row>
        <row r="156">
          <cell r="A156">
            <v>100156</v>
          </cell>
          <cell r="B156" t="str">
            <v>R</v>
          </cell>
          <cell r="C156" t="str">
            <v>M VENKATASUBRAMANIAN</v>
          </cell>
          <cell r="D156" t="str">
            <v>511</v>
          </cell>
          <cell r="E156" t="str">
            <v>ACCM &amp; GDS MADRAS</v>
          </cell>
        </row>
        <row r="157">
          <cell r="A157">
            <v>100157</v>
          </cell>
          <cell r="B157" t="str">
            <v>R</v>
          </cell>
          <cell r="C157" t="str">
            <v>VENKATASUBBAIAH SUNKU</v>
          </cell>
          <cell r="D157" t="str">
            <v>374</v>
          </cell>
          <cell r="E157" t="str">
            <v>AGRO FIELD FORCE S'BAD</v>
          </cell>
        </row>
        <row r="158">
          <cell r="A158">
            <v>100158</v>
          </cell>
          <cell r="B158" t="str">
            <v>R</v>
          </cell>
          <cell r="C158" t="str">
            <v>ANIL KUMAR CHOPRA</v>
          </cell>
          <cell r="D158" t="str">
            <v>503</v>
          </cell>
          <cell r="E158" t="str">
            <v>ACCM &amp; GDS INDORE</v>
          </cell>
        </row>
        <row r="159">
          <cell r="A159">
            <v>100159</v>
          </cell>
          <cell r="B159" t="str">
            <v>A</v>
          </cell>
          <cell r="C159" t="str">
            <v>SHAMIM ALI</v>
          </cell>
          <cell r="D159" t="str">
            <v>507</v>
          </cell>
          <cell r="E159" t="str">
            <v>ACCM &amp; GDS LUCKNOW</v>
          </cell>
        </row>
        <row r="160">
          <cell r="A160">
            <v>100160</v>
          </cell>
          <cell r="B160" t="str">
            <v>A</v>
          </cell>
          <cell r="C160" t="str">
            <v>SANJEEV KUMAR SHAH</v>
          </cell>
          <cell r="D160" t="str">
            <v>505</v>
          </cell>
          <cell r="E160" t="str">
            <v>ACCM &amp; GDS A'BAD</v>
          </cell>
        </row>
        <row r="161">
          <cell r="A161">
            <v>100161</v>
          </cell>
          <cell r="B161" t="str">
            <v>R</v>
          </cell>
          <cell r="C161" t="str">
            <v>RAJESH KUMAR NEMA</v>
          </cell>
          <cell r="D161" t="str">
            <v>370</v>
          </cell>
          <cell r="E161" t="str">
            <v>AGRO FIELD FORCE INDORE</v>
          </cell>
        </row>
        <row r="162">
          <cell r="A162">
            <v>100162</v>
          </cell>
          <cell r="B162" t="str">
            <v>A</v>
          </cell>
          <cell r="C162" t="str">
            <v>R.VARDARAJAN</v>
          </cell>
          <cell r="D162" t="str">
            <v>511</v>
          </cell>
          <cell r="E162" t="str">
            <v>ACCM &amp; GDS MADRAS</v>
          </cell>
        </row>
        <row r="163">
          <cell r="A163">
            <v>100163</v>
          </cell>
          <cell r="B163" t="str">
            <v>A</v>
          </cell>
          <cell r="C163" t="str">
            <v>G.R.SOMAYAJI</v>
          </cell>
          <cell r="D163" t="str">
            <v>513</v>
          </cell>
          <cell r="E163" t="str">
            <v>ACCM &amp; GDS B'LORE</v>
          </cell>
        </row>
        <row r="164">
          <cell r="A164">
            <v>100164</v>
          </cell>
          <cell r="B164" t="str">
            <v>R</v>
          </cell>
          <cell r="C164" t="str">
            <v>R M RACHH</v>
          </cell>
          <cell r="D164" t="str">
            <v>253</v>
          </cell>
          <cell r="E164" t="str">
            <v>Pharma Field Force</v>
          </cell>
        </row>
        <row r="165">
          <cell r="A165">
            <v>100165</v>
          </cell>
          <cell r="B165" t="str">
            <v>A</v>
          </cell>
          <cell r="C165" t="str">
            <v>BHARAT CHAWLA</v>
          </cell>
          <cell r="D165" t="str">
            <v>503</v>
          </cell>
          <cell r="E165" t="str">
            <v>ACCM &amp; GDS INDORE</v>
          </cell>
        </row>
        <row r="166">
          <cell r="A166">
            <v>100166</v>
          </cell>
          <cell r="B166" t="str">
            <v>R</v>
          </cell>
          <cell r="C166" t="str">
            <v>SANJAY SINGH SISODIA</v>
          </cell>
          <cell r="D166" t="str">
            <v>504</v>
          </cell>
          <cell r="E166" t="str">
            <v>ACCM &amp; GDS JAIPUR</v>
          </cell>
        </row>
        <row r="167">
          <cell r="A167">
            <v>100167</v>
          </cell>
          <cell r="B167" t="str">
            <v>R</v>
          </cell>
          <cell r="C167" t="str">
            <v>RAJAT GUPTA</v>
          </cell>
          <cell r="D167" t="str">
            <v>506</v>
          </cell>
          <cell r="E167" t="str">
            <v>ACCM &amp; GDS DELHI</v>
          </cell>
        </row>
        <row r="168">
          <cell r="A168">
            <v>100168</v>
          </cell>
          <cell r="B168" t="str">
            <v>R</v>
          </cell>
          <cell r="C168" t="str">
            <v>S VENUGOPAL</v>
          </cell>
          <cell r="D168" t="str">
            <v>367</v>
          </cell>
          <cell r="E168" t="str">
            <v>AGRO FIELD FORCE MADURAI</v>
          </cell>
        </row>
        <row r="169">
          <cell r="A169">
            <v>100169</v>
          </cell>
          <cell r="B169" t="str">
            <v>A</v>
          </cell>
          <cell r="C169" t="str">
            <v>B.K.CHOPRA</v>
          </cell>
          <cell r="D169" t="str">
            <v>361</v>
          </cell>
          <cell r="E169" t="str">
            <v>AGRO-BHATINDA</v>
          </cell>
        </row>
        <row r="170">
          <cell r="A170">
            <v>100170</v>
          </cell>
          <cell r="B170" t="str">
            <v>R</v>
          </cell>
          <cell r="C170" t="str">
            <v>R.K.SUKHIJA</v>
          </cell>
          <cell r="D170" t="str">
            <v>365</v>
          </cell>
          <cell r="E170" t="str">
            <v>AGRO-JAIPUR</v>
          </cell>
        </row>
        <row r="171">
          <cell r="A171">
            <v>100171</v>
          </cell>
          <cell r="B171" t="str">
            <v>R</v>
          </cell>
          <cell r="C171" t="str">
            <v>N.S.PRAKASH</v>
          </cell>
          <cell r="D171" t="str">
            <v>374</v>
          </cell>
          <cell r="E171" t="str">
            <v>AGRO FIELD FORCE S'BAD</v>
          </cell>
        </row>
        <row r="172">
          <cell r="A172">
            <v>100172</v>
          </cell>
          <cell r="B172" t="str">
            <v>A</v>
          </cell>
          <cell r="C172" t="str">
            <v>JYOTI J MOHITE</v>
          </cell>
          <cell r="D172" t="str">
            <v>973</v>
          </cell>
          <cell r="E172" t="str">
            <v>Accounts</v>
          </cell>
        </row>
        <row r="173">
          <cell r="A173">
            <v>100173</v>
          </cell>
          <cell r="B173" t="str">
            <v>R</v>
          </cell>
          <cell r="C173" t="str">
            <v>MANOJ  KUMAR</v>
          </cell>
          <cell r="D173" t="str">
            <v>507</v>
          </cell>
          <cell r="E173" t="str">
            <v>ACCM &amp; GDS LUCKNOW</v>
          </cell>
        </row>
        <row r="174">
          <cell r="A174">
            <v>100174</v>
          </cell>
          <cell r="B174" t="str">
            <v>A</v>
          </cell>
          <cell r="C174" t="str">
            <v>M.R.PARAMESWARAN</v>
          </cell>
          <cell r="D174" t="str">
            <v>511</v>
          </cell>
          <cell r="E174" t="str">
            <v>ACCM &amp; GDS MADRAS</v>
          </cell>
        </row>
        <row r="175">
          <cell r="A175">
            <v>100175</v>
          </cell>
          <cell r="B175" t="str">
            <v>R</v>
          </cell>
          <cell r="C175" t="str">
            <v>M.GANESA SUBRAMANIAN</v>
          </cell>
          <cell r="D175" t="str">
            <v>519</v>
          </cell>
          <cell r="E175" t="str">
            <v>ACCM &amp; GDS BURDWAN</v>
          </cell>
        </row>
        <row r="176">
          <cell r="A176">
            <v>100176</v>
          </cell>
          <cell r="B176" t="str">
            <v>A</v>
          </cell>
          <cell r="C176" t="str">
            <v>CLARENCE RODRICK</v>
          </cell>
          <cell r="D176" t="str">
            <v>892</v>
          </cell>
          <cell r="E176" t="str">
            <v>INTERNATIONAL TRADING PHARMA</v>
          </cell>
        </row>
        <row r="177">
          <cell r="A177">
            <v>100177</v>
          </cell>
          <cell r="B177" t="str">
            <v>R</v>
          </cell>
          <cell r="C177" t="str">
            <v>RAJESH CHAWLA</v>
          </cell>
          <cell r="D177" t="str">
            <v>509</v>
          </cell>
          <cell r="E177" t="str">
            <v>ACCM &amp;GDS LUDHIANA</v>
          </cell>
        </row>
        <row r="178">
          <cell r="A178">
            <v>100178</v>
          </cell>
          <cell r="B178" t="str">
            <v>R</v>
          </cell>
          <cell r="C178" t="str">
            <v>V.V. NARASIMHAN</v>
          </cell>
          <cell r="D178" t="str">
            <v>511</v>
          </cell>
          <cell r="E178" t="str">
            <v>ACCM &amp; GDS MADRAS</v>
          </cell>
        </row>
        <row r="179">
          <cell r="A179">
            <v>100179</v>
          </cell>
          <cell r="B179" t="str">
            <v>R</v>
          </cell>
          <cell r="C179" t="str">
            <v>RAJENDRA C. DUBE</v>
          </cell>
          <cell r="D179" t="str">
            <v>371</v>
          </cell>
          <cell r="E179" t="str">
            <v>AGRO-AKOLA</v>
          </cell>
        </row>
        <row r="180">
          <cell r="A180">
            <v>100180</v>
          </cell>
          <cell r="B180" t="str">
            <v>R</v>
          </cell>
          <cell r="C180" t="str">
            <v>VINAYAK T. DESAI</v>
          </cell>
          <cell r="D180" t="str">
            <v>371</v>
          </cell>
          <cell r="E180" t="str">
            <v>AGRO-AKOLA</v>
          </cell>
        </row>
        <row r="181">
          <cell r="A181">
            <v>100181</v>
          </cell>
          <cell r="B181" t="str">
            <v>R</v>
          </cell>
          <cell r="C181" t="str">
            <v>ANOOP NAITHANI</v>
          </cell>
          <cell r="D181" t="str">
            <v>507</v>
          </cell>
          <cell r="E181" t="str">
            <v>ACCM &amp; GDS LUCKNOW</v>
          </cell>
        </row>
        <row r="182">
          <cell r="A182">
            <v>100182</v>
          </cell>
          <cell r="B182" t="str">
            <v>R</v>
          </cell>
          <cell r="C182" t="str">
            <v>ARVIND GUPTA</v>
          </cell>
          <cell r="D182" t="str">
            <v>506</v>
          </cell>
          <cell r="E182" t="str">
            <v>ACCM &amp; GDS DELHI</v>
          </cell>
        </row>
        <row r="183">
          <cell r="A183">
            <v>100183</v>
          </cell>
          <cell r="B183" t="str">
            <v>R</v>
          </cell>
          <cell r="C183" t="str">
            <v>RAVI SADHOO</v>
          </cell>
          <cell r="D183" t="str">
            <v>509</v>
          </cell>
          <cell r="E183" t="str">
            <v>ACCM &amp;GDS LUDHIANA</v>
          </cell>
        </row>
        <row r="184">
          <cell r="A184">
            <v>100184</v>
          </cell>
          <cell r="B184" t="str">
            <v>R</v>
          </cell>
          <cell r="C184" t="str">
            <v>K NATARAJAN</v>
          </cell>
          <cell r="D184" t="str">
            <v>511</v>
          </cell>
          <cell r="E184" t="str">
            <v>ACCM &amp; GDS MADRAS</v>
          </cell>
        </row>
        <row r="185">
          <cell r="A185">
            <v>100185</v>
          </cell>
          <cell r="B185" t="str">
            <v>A</v>
          </cell>
          <cell r="C185" t="str">
            <v>H.TANWANI</v>
          </cell>
          <cell r="D185" t="str">
            <v>505</v>
          </cell>
          <cell r="E185" t="str">
            <v>ACCM &amp; GDS A'BAD</v>
          </cell>
        </row>
        <row r="186">
          <cell r="A186">
            <v>100186</v>
          </cell>
          <cell r="B186" t="str">
            <v>A</v>
          </cell>
          <cell r="C186" t="str">
            <v>BARID BARAN NANDY</v>
          </cell>
          <cell r="D186" t="str">
            <v>519</v>
          </cell>
          <cell r="E186" t="str">
            <v>ACCM &amp; GDS BURDWAN</v>
          </cell>
        </row>
        <row r="187">
          <cell r="A187">
            <v>100187</v>
          </cell>
          <cell r="B187" t="str">
            <v>R</v>
          </cell>
          <cell r="C187" t="str">
            <v>MANJIT SINGH KANG</v>
          </cell>
          <cell r="D187" t="str">
            <v>509</v>
          </cell>
          <cell r="E187" t="str">
            <v>ACCM &amp;GDS LUDHIANA</v>
          </cell>
        </row>
        <row r="188">
          <cell r="A188">
            <v>100188</v>
          </cell>
          <cell r="B188" t="str">
            <v>R</v>
          </cell>
          <cell r="C188" t="str">
            <v>C.S.SINHA</v>
          </cell>
          <cell r="D188" t="str">
            <v>253</v>
          </cell>
          <cell r="E188" t="str">
            <v>Pharma Field Force</v>
          </cell>
        </row>
        <row r="189">
          <cell r="A189">
            <v>100189</v>
          </cell>
          <cell r="B189" t="str">
            <v>A</v>
          </cell>
          <cell r="C189" t="str">
            <v>RAJ KUMAR SINGH</v>
          </cell>
          <cell r="D189" t="str">
            <v>364</v>
          </cell>
          <cell r="E189" t="str">
            <v>AGRO-PATNA</v>
          </cell>
        </row>
        <row r="190">
          <cell r="A190">
            <v>100190</v>
          </cell>
          <cell r="B190" t="str">
            <v>R</v>
          </cell>
          <cell r="C190" t="str">
            <v>PALVINDER.SINGH</v>
          </cell>
          <cell r="D190" t="str">
            <v>361</v>
          </cell>
          <cell r="E190" t="str">
            <v>AGRO-BHATINDA</v>
          </cell>
        </row>
        <row r="191">
          <cell r="A191">
            <v>100191</v>
          </cell>
          <cell r="B191" t="str">
            <v>R</v>
          </cell>
          <cell r="C191" t="str">
            <v>G.K.VENUGOPAL</v>
          </cell>
          <cell r="D191" t="str">
            <v>369</v>
          </cell>
          <cell r="E191" t="str">
            <v>AGRO-BELLARY</v>
          </cell>
        </row>
        <row r="192">
          <cell r="A192">
            <v>100192</v>
          </cell>
          <cell r="B192" t="str">
            <v>R</v>
          </cell>
          <cell r="C192" t="str">
            <v>K.R.MALLIKARJUNA</v>
          </cell>
          <cell r="D192" t="str">
            <v>369</v>
          </cell>
          <cell r="E192" t="str">
            <v>AGRO-BELLARY</v>
          </cell>
        </row>
        <row r="193">
          <cell r="A193">
            <v>100193</v>
          </cell>
          <cell r="B193" t="str">
            <v>A</v>
          </cell>
          <cell r="C193" t="str">
            <v>GULAB.K.BHAGAT</v>
          </cell>
          <cell r="D193" t="str">
            <v>371</v>
          </cell>
          <cell r="E193" t="str">
            <v>AGRO-AKOLA</v>
          </cell>
        </row>
        <row r="194">
          <cell r="A194">
            <v>100194</v>
          </cell>
          <cell r="B194" t="str">
            <v>R</v>
          </cell>
          <cell r="C194" t="str">
            <v>MAYANK.K.CHHAYA</v>
          </cell>
          <cell r="D194" t="str">
            <v>253</v>
          </cell>
          <cell r="E194" t="str">
            <v>Pharma Field Force</v>
          </cell>
        </row>
        <row r="195">
          <cell r="A195">
            <v>100195</v>
          </cell>
          <cell r="B195" t="str">
            <v>A</v>
          </cell>
          <cell r="C195" t="str">
            <v>PRAKASH.P.MHASKE</v>
          </cell>
          <cell r="D195" t="str">
            <v>502</v>
          </cell>
          <cell r="E195" t="str">
            <v>ACCM &amp; GDS PUNE</v>
          </cell>
        </row>
        <row r="196">
          <cell r="A196">
            <v>100196</v>
          </cell>
          <cell r="B196" t="str">
            <v>A</v>
          </cell>
          <cell r="C196" t="str">
            <v>SANDIP.CHAKRABURTY</v>
          </cell>
          <cell r="D196" t="str">
            <v>516</v>
          </cell>
          <cell r="E196" t="str">
            <v>ACCM &amp; GDS CALCUTTA</v>
          </cell>
        </row>
        <row r="197">
          <cell r="A197">
            <v>100197</v>
          </cell>
          <cell r="B197" t="str">
            <v>A</v>
          </cell>
          <cell r="C197" t="str">
            <v>C. ELANGOVAN</v>
          </cell>
          <cell r="D197" t="str">
            <v>367</v>
          </cell>
          <cell r="E197" t="str">
            <v>AGRO FIELD FORCE MADURAI</v>
          </cell>
        </row>
        <row r="198">
          <cell r="A198">
            <v>100198</v>
          </cell>
          <cell r="B198" t="str">
            <v>R</v>
          </cell>
          <cell r="C198" t="str">
            <v>P.M.VIJAYAN</v>
          </cell>
          <cell r="D198" t="str">
            <v>502</v>
          </cell>
          <cell r="E198" t="str">
            <v>ACCM &amp; GDS PUNE</v>
          </cell>
        </row>
        <row r="199">
          <cell r="A199">
            <v>100199</v>
          </cell>
          <cell r="B199" t="str">
            <v>A</v>
          </cell>
          <cell r="C199" t="str">
            <v>AMITABHA.DEY</v>
          </cell>
          <cell r="D199" t="str">
            <v>516</v>
          </cell>
          <cell r="E199" t="str">
            <v>ACCM &amp; GDS CALCUTTA</v>
          </cell>
        </row>
        <row r="200">
          <cell r="A200">
            <v>100200</v>
          </cell>
          <cell r="B200" t="str">
            <v>R</v>
          </cell>
          <cell r="C200" t="str">
            <v>SIBADYUTI.MITRA</v>
          </cell>
          <cell r="D200" t="str">
            <v>517</v>
          </cell>
          <cell r="E200" t="str">
            <v>ACCM &amp; GDS GUWAHATI</v>
          </cell>
        </row>
        <row r="201">
          <cell r="A201">
            <v>100201</v>
          </cell>
          <cell r="B201" t="str">
            <v>R</v>
          </cell>
          <cell r="C201" t="str">
            <v>SUBIR KUMAR CHAKRAVORTY</v>
          </cell>
          <cell r="D201" t="str">
            <v>253</v>
          </cell>
          <cell r="E201" t="str">
            <v>Pharma Field Force</v>
          </cell>
        </row>
        <row r="202">
          <cell r="A202">
            <v>100202</v>
          </cell>
          <cell r="B202" t="str">
            <v>R</v>
          </cell>
          <cell r="C202" t="str">
            <v>SHAHID.USMANI</v>
          </cell>
          <cell r="D202" t="str">
            <v>253</v>
          </cell>
          <cell r="E202" t="str">
            <v>Pharma Field Force</v>
          </cell>
        </row>
        <row r="203">
          <cell r="A203">
            <v>100203</v>
          </cell>
          <cell r="B203" t="str">
            <v>R</v>
          </cell>
          <cell r="C203" t="str">
            <v>D.SESHKUMAR</v>
          </cell>
          <cell r="D203" t="str">
            <v>514</v>
          </cell>
          <cell r="E203" t="str">
            <v>ACCM &amp; GDS H'BAD</v>
          </cell>
        </row>
        <row r="204">
          <cell r="A204">
            <v>100204</v>
          </cell>
          <cell r="B204" t="str">
            <v>R</v>
          </cell>
          <cell r="C204" t="str">
            <v>RICHARD D'SA</v>
          </cell>
          <cell r="D204" t="str">
            <v>253</v>
          </cell>
          <cell r="E204" t="str">
            <v>Pharma Field Force</v>
          </cell>
        </row>
        <row r="205">
          <cell r="A205">
            <v>100205</v>
          </cell>
          <cell r="B205" t="str">
            <v>R</v>
          </cell>
          <cell r="C205" t="str">
            <v>P.V.MALGUNDKAR</v>
          </cell>
          <cell r="D205" t="str">
            <v>561</v>
          </cell>
          <cell r="E205" t="str">
            <v>GENERIC MUMBAI</v>
          </cell>
        </row>
        <row r="206">
          <cell r="A206">
            <v>100206</v>
          </cell>
          <cell r="B206" t="str">
            <v>R</v>
          </cell>
          <cell r="C206" t="str">
            <v>S.SAKHARE</v>
          </cell>
          <cell r="D206" t="str">
            <v>253</v>
          </cell>
          <cell r="E206" t="str">
            <v>Pharma Field Force</v>
          </cell>
        </row>
        <row r="207">
          <cell r="A207">
            <v>100207</v>
          </cell>
          <cell r="B207" t="str">
            <v>R</v>
          </cell>
          <cell r="C207" t="str">
            <v>DHEERAJ.JAITLY</v>
          </cell>
          <cell r="D207" t="str">
            <v>507</v>
          </cell>
          <cell r="E207" t="str">
            <v>ACCM &amp; GDS LUCKNOW</v>
          </cell>
        </row>
        <row r="208">
          <cell r="A208">
            <v>100208</v>
          </cell>
          <cell r="B208" t="str">
            <v>A</v>
          </cell>
          <cell r="C208" t="str">
            <v>PUSHPA.RAJESHWARI</v>
          </cell>
          <cell r="D208" t="str">
            <v>354</v>
          </cell>
          <cell r="E208" t="str">
            <v>AGRO MARKETING SERVICES</v>
          </cell>
        </row>
        <row r="209">
          <cell r="A209">
            <v>100209</v>
          </cell>
          <cell r="B209" t="str">
            <v>R</v>
          </cell>
          <cell r="C209" t="str">
            <v>PROSANTA.PAUL</v>
          </cell>
          <cell r="D209" t="str">
            <v>375</v>
          </cell>
          <cell r="E209" t="str">
            <v>AGRO-CALCUTTA</v>
          </cell>
        </row>
        <row r="210">
          <cell r="A210">
            <v>100210</v>
          </cell>
          <cell r="B210" t="str">
            <v>R</v>
          </cell>
          <cell r="C210" t="str">
            <v>K.D.DUJJI</v>
          </cell>
          <cell r="D210" t="str">
            <v>974</v>
          </cell>
          <cell r="E210" t="str">
            <v>MIS</v>
          </cell>
        </row>
        <row r="211">
          <cell r="A211">
            <v>100211</v>
          </cell>
          <cell r="B211" t="str">
            <v>A</v>
          </cell>
          <cell r="C211" t="str">
            <v>AJEET MISHRA</v>
          </cell>
          <cell r="D211" t="str">
            <v>571</v>
          </cell>
          <cell r="E211" t="str">
            <v>GENERIC MADRAS</v>
          </cell>
        </row>
        <row r="212">
          <cell r="A212">
            <v>100212</v>
          </cell>
          <cell r="B212" t="str">
            <v>R</v>
          </cell>
          <cell r="C212" t="str">
            <v>MOHD.ABDUL.JAVID</v>
          </cell>
          <cell r="D212" t="str">
            <v>513</v>
          </cell>
          <cell r="E212" t="str">
            <v>ACCM &amp; GDS B'LORE</v>
          </cell>
        </row>
        <row r="213">
          <cell r="A213">
            <v>100213</v>
          </cell>
          <cell r="B213" t="str">
            <v>A</v>
          </cell>
          <cell r="C213" t="str">
            <v>N.MALIK</v>
          </cell>
          <cell r="D213" t="str">
            <v>503</v>
          </cell>
          <cell r="E213" t="str">
            <v>ACCM &amp; GDS INDORE</v>
          </cell>
        </row>
        <row r="214">
          <cell r="A214">
            <v>100214</v>
          </cell>
          <cell r="B214" t="str">
            <v>A</v>
          </cell>
          <cell r="C214" t="str">
            <v>MOHAN.SINGH.DONDERIA</v>
          </cell>
          <cell r="D214" t="str">
            <v>503</v>
          </cell>
          <cell r="E214" t="str">
            <v>ACCM &amp; GDS INDORE</v>
          </cell>
        </row>
        <row r="215">
          <cell r="A215">
            <v>100215</v>
          </cell>
          <cell r="B215" t="str">
            <v>R</v>
          </cell>
          <cell r="C215" t="str">
            <v>VISHWANATH.PATIL</v>
          </cell>
          <cell r="D215" t="str">
            <v>502</v>
          </cell>
          <cell r="E215" t="str">
            <v>ACCM &amp; GDS PUNE</v>
          </cell>
        </row>
        <row r="216">
          <cell r="A216">
            <v>100216</v>
          </cell>
          <cell r="B216" t="str">
            <v>A</v>
          </cell>
          <cell r="C216" t="str">
            <v>SANTOSH.P.NAIK</v>
          </cell>
          <cell r="D216" t="str">
            <v>501</v>
          </cell>
          <cell r="E216" t="str">
            <v>ACCM &amp; GDS MUMBAI</v>
          </cell>
        </row>
        <row r="217">
          <cell r="A217">
            <v>100217</v>
          </cell>
          <cell r="B217" t="str">
            <v>R</v>
          </cell>
          <cell r="C217" t="str">
            <v>H.BALASUBRAMANIAN</v>
          </cell>
          <cell r="D217" t="str">
            <v>514</v>
          </cell>
          <cell r="E217" t="str">
            <v>ACCM &amp; GDS H'BAD</v>
          </cell>
        </row>
        <row r="218">
          <cell r="A218">
            <v>100218</v>
          </cell>
          <cell r="B218" t="str">
            <v>A</v>
          </cell>
          <cell r="C218" t="str">
            <v>ASHIS.KANTI.DEY</v>
          </cell>
          <cell r="D218" t="str">
            <v>517</v>
          </cell>
          <cell r="E218" t="str">
            <v>ACCM &amp; GDS GUWAHATI</v>
          </cell>
        </row>
        <row r="219">
          <cell r="A219">
            <v>100219</v>
          </cell>
          <cell r="B219" t="str">
            <v>A</v>
          </cell>
          <cell r="C219" t="str">
            <v>MADHAV.B.MATOLE</v>
          </cell>
          <cell r="D219" t="str">
            <v>502</v>
          </cell>
          <cell r="E219" t="str">
            <v>ACCM &amp; GDS PUNE</v>
          </cell>
        </row>
        <row r="220">
          <cell r="A220">
            <v>100220</v>
          </cell>
          <cell r="B220" t="str">
            <v>R</v>
          </cell>
          <cell r="C220" t="str">
            <v>VIPPAN.K.JOLLY</v>
          </cell>
          <cell r="D220" t="str">
            <v>506</v>
          </cell>
          <cell r="E220" t="str">
            <v>ACCM &amp; GDS DELHI</v>
          </cell>
        </row>
        <row r="221">
          <cell r="A221">
            <v>100221</v>
          </cell>
          <cell r="B221" t="str">
            <v>A</v>
          </cell>
          <cell r="C221" t="str">
            <v>DEBASIS.DAS</v>
          </cell>
          <cell r="D221" t="str">
            <v>519</v>
          </cell>
          <cell r="E221" t="str">
            <v>ACCM &amp; GDS BURDWAN</v>
          </cell>
        </row>
        <row r="222">
          <cell r="A222">
            <v>100222</v>
          </cell>
          <cell r="B222" t="str">
            <v>A</v>
          </cell>
          <cell r="C222" t="str">
            <v>S.H.DEDAGE</v>
          </cell>
          <cell r="D222" t="str">
            <v>502</v>
          </cell>
          <cell r="E222" t="str">
            <v>ACCM &amp; GDS PUNE</v>
          </cell>
        </row>
        <row r="223">
          <cell r="A223">
            <v>100223</v>
          </cell>
          <cell r="B223" t="str">
            <v>R</v>
          </cell>
          <cell r="C223" t="str">
            <v>AMIT.BHARADWAJ</v>
          </cell>
          <cell r="D223" t="str">
            <v>422</v>
          </cell>
          <cell r="E223" t="str">
            <v>LUCKNOW</v>
          </cell>
        </row>
        <row r="224">
          <cell r="A224">
            <v>100224</v>
          </cell>
          <cell r="B224" t="str">
            <v>R</v>
          </cell>
          <cell r="C224" t="str">
            <v>JAYACHANDRAN IYER</v>
          </cell>
          <cell r="D224" t="str">
            <v>501</v>
          </cell>
          <cell r="E224" t="str">
            <v>ACCM &amp; GDS MUMBAI</v>
          </cell>
        </row>
        <row r="225">
          <cell r="A225">
            <v>100225</v>
          </cell>
          <cell r="B225" t="str">
            <v>A</v>
          </cell>
          <cell r="C225" t="str">
            <v>S.S.BHAGWAT</v>
          </cell>
          <cell r="D225" t="str">
            <v>973</v>
          </cell>
          <cell r="E225" t="str">
            <v>Accounts</v>
          </cell>
        </row>
        <row r="226">
          <cell r="A226">
            <v>100226</v>
          </cell>
          <cell r="B226" t="str">
            <v>R</v>
          </cell>
          <cell r="C226" t="str">
            <v>MAYUR.C.MEHTA</v>
          </cell>
          <cell r="D226" t="str">
            <v>973</v>
          </cell>
          <cell r="E226" t="str">
            <v>Accounts</v>
          </cell>
        </row>
        <row r="227">
          <cell r="A227">
            <v>100227</v>
          </cell>
          <cell r="B227" t="str">
            <v>A</v>
          </cell>
          <cell r="C227" t="str">
            <v>K.B.MOHAN</v>
          </cell>
          <cell r="D227" t="str">
            <v>571</v>
          </cell>
          <cell r="E227" t="str">
            <v>GENERIC MADRAS</v>
          </cell>
        </row>
        <row r="228">
          <cell r="A228">
            <v>100228</v>
          </cell>
          <cell r="B228" t="str">
            <v>R</v>
          </cell>
          <cell r="C228" t="str">
            <v>MANOJ.MATHUR</v>
          </cell>
          <cell r="D228" t="str">
            <v>508</v>
          </cell>
          <cell r="E228" t="str">
            <v>ACCM &amp;GDS MEERUT</v>
          </cell>
        </row>
        <row r="229">
          <cell r="A229">
            <v>100229</v>
          </cell>
          <cell r="B229" t="str">
            <v>R</v>
          </cell>
          <cell r="C229" t="str">
            <v>UTPAL KUMAR BARUAH</v>
          </cell>
          <cell r="D229" t="str">
            <v>517</v>
          </cell>
          <cell r="E229" t="str">
            <v>ACCM &amp; GDS GUWAHATI</v>
          </cell>
        </row>
        <row r="230">
          <cell r="A230">
            <v>100230</v>
          </cell>
          <cell r="B230" t="str">
            <v>A</v>
          </cell>
          <cell r="C230" t="str">
            <v>UMESH.VERMA</v>
          </cell>
          <cell r="D230" t="str">
            <v>362</v>
          </cell>
          <cell r="E230" t="str">
            <v>AGRO-HISSAR</v>
          </cell>
        </row>
        <row r="231">
          <cell r="A231">
            <v>100231</v>
          </cell>
          <cell r="B231" t="str">
            <v>R</v>
          </cell>
          <cell r="C231" t="str">
            <v>RAMESH KUMAR.B.GADHIYA</v>
          </cell>
          <cell r="D231" t="str">
            <v>373</v>
          </cell>
          <cell r="E231" t="str">
            <v>AGRO-AHMEDABAD</v>
          </cell>
        </row>
        <row r="232">
          <cell r="A232">
            <v>100232</v>
          </cell>
          <cell r="B232" t="str">
            <v>A</v>
          </cell>
          <cell r="C232" t="str">
            <v>SHIRISH M. KANZADE</v>
          </cell>
          <cell r="D232" t="str">
            <v>502</v>
          </cell>
          <cell r="E232" t="str">
            <v>ACCM &amp; GDS PUNE</v>
          </cell>
        </row>
        <row r="233">
          <cell r="A233">
            <v>100233</v>
          </cell>
          <cell r="B233" t="str">
            <v>A</v>
          </cell>
          <cell r="C233" t="str">
            <v>ANITA.A.POWALE</v>
          </cell>
          <cell r="D233" t="str">
            <v>971</v>
          </cell>
          <cell r="E233" t="str">
            <v>Central Administration</v>
          </cell>
        </row>
        <row r="234">
          <cell r="A234">
            <v>100234</v>
          </cell>
          <cell r="B234" t="str">
            <v>R</v>
          </cell>
          <cell r="C234" t="str">
            <v>UDAY.M.KANJIKAR</v>
          </cell>
          <cell r="D234" t="str">
            <v>502</v>
          </cell>
          <cell r="E234" t="str">
            <v>ACCM &amp; GDS PUNE</v>
          </cell>
        </row>
        <row r="235">
          <cell r="A235">
            <v>100235</v>
          </cell>
          <cell r="B235" t="str">
            <v>A</v>
          </cell>
          <cell r="C235" t="str">
            <v>PAULINE D'SOUZA</v>
          </cell>
          <cell r="D235" t="str">
            <v>851</v>
          </cell>
          <cell r="E235" t="str">
            <v>MEDICAL</v>
          </cell>
        </row>
        <row r="236">
          <cell r="A236">
            <v>100236</v>
          </cell>
          <cell r="B236" t="str">
            <v>R</v>
          </cell>
          <cell r="C236" t="str">
            <v>I.S. KANNAN</v>
          </cell>
          <cell r="D236" t="str">
            <v>352</v>
          </cell>
          <cell r="E236" t="str">
            <v>Agro Marketing</v>
          </cell>
        </row>
        <row r="237">
          <cell r="A237">
            <v>100237</v>
          </cell>
          <cell r="B237" t="str">
            <v>R</v>
          </cell>
          <cell r="C237" t="str">
            <v>PANKAJ SHARMA</v>
          </cell>
          <cell r="D237" t="str">
            <v>506</v>
          </cell>
          <cell r="E237" t="str">
            <v>ACCM &amp; GDS DELHI</v>
          </cell>
        </row>
        <row r="238">
          <cell r="A238">
            <v>100238</v>
          </cell>
          <cell r="B238" t="str">
            <v>R</v>
          </cell>
          <cell r="C238" t="str">
            <v>S.MANJUNATH</v>
          </cell>
          <cell r="D238" t="str">
            <v>942</v>
          </cell>
          <cell r="E238" t="str">
            <v>Banglore Farm</v>
          </cell>
        </row>
        <row r="239">
          <cell r="A239">
            <v>100239</v>
          </cell>
          <cell r="B239" t="str">
            <v>R</v>
          </cell>
          <cell r="C239" t="str">
            <v>SATISH CHRANGOO</v>
          </cell>
          <cell r="D239" t="str">
            <v>507</v>
          </cell>
          <cell r="E239" t="str">
            <v>ACCM &amp; GDS LUCKNOW</v>
          </cell>
        </row>
        <row r="240">
          <cell r="A240">
            <v>100240</v>
          </cell>
          <cell r="B240" t="str">
            <v>A</v>
          </cell>
          <cell r="C240" t="str">
            <v>SARITA TIRODKAR</v>
          </cell>
          <cell r="D240" t="str">
            <v>983</v>
          </cell>
          <cell r="E240" t="str">
            <v>Projects</v>
          </cell>
        </row>
        <row r="241">
          <cell r="A241">
            <v>100241</v>
          </cell>
          <cell r="B241" t="str">
            <v>A</v>
          </cell>
          <cell r="C241" t="str">
            <v>G.K.PATIL</v>
          </cell>
          <cell r="D241" t="str">
            <v>391</v>
          </cell>
          <cell r="E241" t="str">
            <v>AGRO-BANGALORE FARM</v>
          </cell>
        </row>
        <row r="242">
          <cell r="A242">
            <v>100242</v>
          </cell>
          <cell r="B242" t="str">
            <v>R</v>
          </cell>
          <cell r="C242" t="str">
            <v>NIRAJ.SRIVASTAVA</v>
          </cell>
          <cell r="D242" t="str">
            <v>507</v>
          </cell>
          <cell r="E242" t="str">
            <v>ACCM &amp; GDS LUCKNOW</v>
          </cell>
        </row>
        <row r="243">
          <cell r="A243">
            <v>100243</v>
          </cell>
          <cell r="B243" t="str">
            <v>R</v>
          </cell>
          <cell r="C243" t="str">
            <v>VIJAYAN.M.WARRIER</v>
          </cell>
          <cell r="D243" t="str">
            <v>253</v>
          </cell>
          <cell r="E243" t="str">
            <v>Pharma Field Force</v>
          </cell>
        </row>
        <row r="244">
          <cell r="A244">
            <v>100244</v>
          </cell>
          <cell r="B244" t="str">
            <v>R</v>
          </cell>
          <cell r="C244" t="str">
            <v>GAUTAM MAJUMDAR</v>
          </cell>
          <cell r="D244" t="str">
            <v>375</v>
          </cell>
          <cell r="E244" t="str">
            <v>AGRO-CALCUTTA</v>
          </cell>
        </row>
        <row r="245">
          <cell r="A245">
            <v>100245</v>
          </cell>
          <cell r="B245" t="str">
            <v>A</v>
          </cell>
          <cell r="C245" t="str">
            <v>SMITA.S.TANAWADE</v>
          </cell>
          <cell r="D245" t="str">
            <v>973</v>
          </cell>
          <cell r="E245" t="str">
            <v>Accounts</v>
          </cell>
        </row>
        <row r="246">
          <cell r="A246">
            <v>100246</v>
          </cell>
          <cell r="B246" t="str">
            <v>A</v>
          </cell>
          <cell r="C246" t="str">
            <v>SHAIRLEY.N.CHOGLE</v>
          </cell>
          <cell r="D246" t="str">
            <v>852</v>
          </cell>
          <cell r="E246" t="str">
            <v>PHARMA -ADMINISTRATION</v>
          </cell>
        </row>
        <row r="247">
          <cell r="A247">
            <v>100247</v>
          </cell>
          <cell r="B247" t="str">
            <v>A</v>
          </cell>
          <cell r="C247" t="str">
            <v>KRISHAN KUMAR JHA</v>
          </cell>
          <cell r="D247" t="str">
            <v>364</v>
          </cell>
          <cell r="E247" t="str">
            <v>AGRO-PATNA</v>
          </cell>
        </row>
        <row r="248">
          <cell r="A248">
            <v>100248</v>
          </cell>
          <cell r="B248" t="str">
            <v>A</v>
          </cell>
          <cell r="C248" t="str">
            <v>VIJAY KUMAR SINGH</v>
          </cell>
          <cell r="D248" t="str">
            <v>364</v>
          </cell>
          <cell r="E248" t="str">
            <v>AGRO-PATNA</v>
          </cell>
        </row>
        <row r="249">
          <cell r="A249">
            <v>100249</v>
          </cell>
          <cell r="B249" t="str">
            <v>R</v>
          </cell>
          <cell r="C249" t="str">
            <v>PADAM SINGH DHAKER</v>
          </cell>
          <cell r="D249" t="str">
            <v>353</v>
          </cell>
          <cell r="E249" t="str">
            <v>Agro Field Force</v>
          </cell>
        </row>
        <row r="250">
          <cell r="A250">
            <v>100250</v>
          </cell>
          <cell r="B250" t="str">
            <v>A</v>
          </cell>
          <cell r="C250" t="str">
            <v>K.RAMUDU</v>
          </cell>
          <cell r="D250" t="str">
            <v>374</v>
          </cell>
          <cell r="E250" t="str">
            <v>AGRO FIELD FORCE S'BAD</v>
          </cell>
        </row>
        <row r="251">
          <cell r="A251">
            <v>100251</v>
          </cell>
          <cell r="B251" t="str">
            <v>A</v>
          </cell>
          <cell r="C251" t="str">
            <v>BHAGSINGH.S.CHOPRA</v>
          </cell>
          <cell r="D251" t="str">
            <v>365</v>
          </cell>
          <cell r="E251" t="str">
            <v>AGRO-JAIPUR</v>
          </cell>
        </row>
        <row r="252">
          <cell r="A252">
            <v>100252</v>
          </cell>
          <cell r="B252" t="str">
            <v>A</v>
          </cell>
          <cell r="C252" t="str">
            <v>VIDYA.H.ROKADE</v>
          </cell>
          <cell r="D252" t="str">
            <v>893</v>
          </cell>
          <cell r="E252" t="str">
            <v>PURCHASE - PHARMA</v>
          </cell>
        </row>
        <row r="253">
          <cell r="A253">
            <v>100253</v>
          </cell>
          <cell r="B253" t="str">
            <v>A</v>
          </cell>
          <cell r="C253" t="str">
            <v>G.R.MOHAN</v>
          </cell>
          <cell r="D253" t="str">
            <v>374</v>
          </cell>
          <cell r="E253" t="str">
            <v>AGRO FIELD FORCE S'BAD</v>
          </cell>
        </row>
        <row r="254">
          <cell r="A254">
            <v>100254</v>
          </cell>
          <cell r="B254" t="str">
            <v>R</v>
          </cell>
          <cell r="C254" t="str">
            <v>JITENDRA S. JADHAV</v>
          </cell>
          <cell r="D254" t="str">
            <v>503</v>
          </cell>
          <cell r="E254" t="str">
            <v>ACCM &amp; GDS INDORE</v>
          </cell>
        </row>
        <row r="255">
          <cell r="A255">
            <v>100255</v>
          </cell>
          <cell r="B255" t="str">
            <v>R</v>
          </cell>
          <cell r="C255" t="str">
            <v>A.V.KRISHNA REDDY</v>
          </cell>
          <cell r="D255" t="str">
            <v>353</v>
          </cell>
          <cell r="E255" t="str">
            <v>Agro Field Force</v>
          </cell>
        </row>
        <row r="256">
          <cell r="A256">
            <v>100256</v>
          </cell>
          <cell r="B256" t="str">
            <v>R</v>
          </cell>
          <cell r="C256" t="str">
            <v>SUHAS.DHARAP</v>
          </cell>
          <cell r="D256" t="str">
            <v>974</v>
          </cell>
          <cell r="E256" t="str">
            <v>MIS</v>
          </cell>
        </row>
        <row r="257">
          <cell r="A257">
            <v>100257</v>
          </cell>
          <cell r="B257" t="str">
            <v>R</v>
          </cell>
          <cell r="C257" t="str">
            <v>SANDEEP.P.DAMLE</v>
          </cell>
          <cell r="D257" t="str">
            <v>973</v>
          </cell>
          <cell r="E257" t="str">
            <v>Accounts</v>
          </cell>
        </row>
        <row r="258">
          <cell r="A258">
            <v>100258</v>
          </cell>
          <cell r="B258" t="str">
            <v>R</v>
          </cell>
          <cell r="C258" t="str">
            <v>KAMLESH KUMAR SINGH</v>
          </cell>
          <cell r="D258" t="str">
            <v>504</v>
          </cell>
          <cell r="E258" t="str">
            <v>ACCM &amp; GDS JAIPUR</v>
          </cell>
        </row>
        <row r="259">
          <cell r="A259">
            <v>100259</v>
          </cell>
          <cell r="B259" t="str">
            <v>R</v>
          </cell>
          <cell r="C259" t="str">
            <v>NELSON.LOBO</v>
          </cell>
          <cell r="D259" t="str">
            <v>501</v>
          </cell>
          <cell r="E259" t="str">
            <v>ACCM &amp; GDS MUMBAI</v>
          </cell>
        </row>
        <row r="260">
          <cell r="A260">
            <v>100260</v>
          </cell>
          <cell r="B260" t="str">
            <v>A</v>
          </cell>
          <cell r="C260" t="str">
            <v>SAJI SAMUEL</v>
          </cell>
          <cell r="D260" t="str">
            <v>516</v>
          </cell>
          <cell r="E260" t="str">
            <v>ACCM &amp; GDS CALCUTTA</v>
          </cell>
        </row>
        <row r="261">
          <cell r="A261">
            <v>100261</v>
          </cell>
          <cell r="B261" t="str">
            <v>A</v>
          </cell>
          <cell r="C261" t="str">
            <v>S.A.PARELKAR</v>
          </cell>
          <cell r="D261" t="str">
            <v>352</v>
          </cell>
          <cell r="E261" t="str">
            <v>Agro Marketing</v>
          </cell>
        </row>
        <row r="262">
          <cell r="A262">
            <v>100262</v>
          </cell>
          <cell r="B262" t="str">
            <v>A</v>
          </cell>
          <cell r="C262" t="str">
            <v>N.RAJU</v>
          </cell>
          <cell r="D262" t="str">
            <v>821</v>
          </cell>
          <cell r="E262" t="str">
            <v>PHARMA DISTRIBUTION</v>
          </cell>
        </row>
        <row r="263">
          <cell r="A263">
            <v>100263</v>
          </cell>
          <cell r="B263" t="str">
            <v>A</v>
          </cell>
          <cell r="C263" t="str">
            <v>RAMESH KUMAR</v>
          </cell>
          <cell r="D263" t="str">
            <v>368</v>
          </cell>
          <cell r="E263" t="str">
            <v>AGRO-ERNAKULAM</v>
          </cell>
        </row>
        <row r="264">
          <cell r="A264">
            <v>100264</v>
          </cell>
          <cell r="B264" t="str">
            <v>A</v>
          </cell>
          <cell r="C264" t="str">
            <v>MAHIPAL.SINGH</v>
          </cell>
          <cell r="D264" t="str">
            <v>370</v>
          </cell>
          <cell r="E264" t="str">
            <v>AGRO FIELD FORCE INDORE</v>
          </cell>
        </row>
        <row r="265">
          <cell r="A265">
            <v>100265</v>
          </cell>
          <cell r="B265" t="str">
            <v>A</v>
          </cell>
          <cell r="C265" t="str">
            <v>S.S.TOMAR</v>
          </cell>
          <cell r="D265" t="str">
            <v>370</v>
          </cell>
          <cell r="E265" t="str">
            <v>AGRO FIELD FORCE INDORE</v>
          </cell>
        </row>
        <row r="266">
          <cell r="A266">
            <v>100266</v>
          </cell>
          <cell r="B266" t="str">
            <v>A</v>
          </cell>
          <cell r="C266" t="str">
            <v>J.V.N.S.GIRI</v>
          </cell>
          <cell r="D266" t="str">
            <v>374</v>
          </cell>
          <cell r="E266" t="str">
            <v>AGRO FIELD FORCE S'BAD</v>
          </cell>
        </row>
        <row r="267">
          <cell r="A267">
            <v>100267</v>
          </cell>
          <cell r="B267" t="str">
            <v>R</v>
          </cell>
          <cell r="C267" t="str">
            <v>B.BHASKAR REDDY</v>
          </cell>
          <cell r="D267" t="str">
            <v>374</v>
          </cell>
          <cell r="E267" t="str">
            <v>AGRO FIELD FORCE S'BAD</v>
          </cell>
        </row>
        <row r="268">
          <cell r="A268">
            <v>100268</v>
          </cell>
          <cell r="B268" t="str">
            <v>A</v>
          </cell>
          <cell r="C268" t="str">
            <v>V.V.SESHA REDDY</v>
          </cell>
          <cell r="D268" t="str">
            <v>374</v>
          </cell>
          <cell r="E268" t="str">
            <v>AGRO FIELD FORCE S'BAD</v>
          </cell>
        </row>
        <row r="269">
          <cell r="A269">
            <v>100269</v>
          </cell>
          <cell r="B269" t="str">
            <v>R</v>
          </cell>
          <cell r="C269" t="str">
            <v>AVINASH SARDESAI</v>
          </cell>
          <cell r="D269" t="str">
            <v>893</v>
          </cell>
          <cell r="E269" t="str">
            <v>PURCHASE - PHARMA</v>
          </cell>
        </row>
        <row r="270">
          <cell r="A270">
            <v>100270</v>
          </cell>
          <cell r="B270" t="str">
            <v>R</v>
          </cell>
          <cell r="C270" t="str">
            <v>MB S V V SATYANARAYANA MURTHY</v>
          </cell>
          <cell r="D270" t="str">
            <v>374</v>
          </cell>
          <cell r="E270" t="str">
            <v>AGRO FIELD FORCE S'BAD</v>
          </cell>
        </row>
        <row r="271">
          <cell r="A271">
            <v>100271</v>
          </cell>
          <cell r="B271" t="str">
            <v>R</v>
          </cell>
          <cell r="C271" t="str">
            <v>R. RANI</v>
          </cell>
          <cell r="D271" t="str">
            <v>973</v>
          </cell>
          <cell r="E271" t="str">
            <v>Accounts</v>
          </cell>
        </row>
        <row r="272">
          <cell r="A272">
            <v>100272</v>
          </cell>
          <cell r="B272" t="str">
            <v>R</v>
          </cell>
          <cell r="C272" t="str">
            <v>PRAKASH Y SOLASKAR</v>
          </cell>
          <cell r="D272" t="str">
            <v>501</v>
          </cell>
          <cell r="E272" t="str">
            <v>ACCM &amp; GDS MUMBAI</v>
          </cell>
        </row>
        <row r="273">
          <cell r="A273">
            <v>100273</v>
          </cell>
          <cell r="B273" t="str">
            <v>R</v>
          </cell>
          <cell r="C273" t="str">
            <v>RAJEEV S ARORA</v>
          </cell>
          <cell r="D273" t="str">
            <v>508</v>
          </cell>
          <cell r="E273" t="str">
            <v>ACCM &amp;GDS MEERUT</v>
          </cell>
        </row>
        <row r="274">
          <cell r="A274">
            <v>100274</v>
          </cell>
          <cell r="B274" t="str">
            <v>R</v>
          </cell>
          <cell r="C274" t="str">
            <v>C.G.GIRI</v>
          </cell>
          <cell r="D274" t="str">
            <v>253</v>
          </cell>
          <cell r="E274" t="str">
            <v>Pharma Field Force</v>
          </cell>
        </row>
        <row r="275">
          <cell r="A275">
            <v>100275</v>
          </cell>
          <cell r="B275" t="str">
            <v>A</v>
          </cell>
          <cell r="C275" t="str">
            <v>T R BALASUBRAMANIAN</v>
          </cell>
          <cell r="D275" t="str">
            <v>511</v>
          </cell>
          <cell r="E275" t="str">
            <v>ACCM &amp; GDS MADRAS</v>
          </cell>
        </row>
        <row r="276">
          <cell r="A276">
            <v>100276</v>
          </cell>
          <cell r="B276" t="str">
            <v>R</v>
          </cell>
          <cell r="C276" t="str">
            <v>SANTANU.DATTA</v>
          </cell>
          <cell r="D276" t="str">
            <v>517</v>
          </cell>
          <cell r="E276" t="str">
            <v>ACCM &amp; GDS GUWAHATI</v>
          </cell>
        </row>
        <row r="277">
          <cell r="A277">
            <v>100277</v>
          </cell>
          <cell r="B277" t="str">
            <v>R</v>
          </cell>
          <cell r="C277" t="str">
            <v>VIMAL.D.KAKAIYA</v>
          </cell>
          <cell r="D277" t="str">
            <v>505</v>
          </cell>
          <cell r="E277" t="str">
            <v>ACCM &amp; GDS A'BAD</v>
          </cell>
        </row>
        <row r="278">
          <cell r="A278">
            <v>100278</v>
          </cell>
          <cell r="B278" t="str">
            <v>R</v>
          </cell>
          <cell r="C278" t="str">
            <v>RAJESH.N.DHIR</v>
          </cell>
          <cell r="D278" t="str">
            <v>505</v>
          </cell>
          <cell r="E278" t="str">
            <v>ACCM &amp; GDS A'BAD</v>
          </cell>
        </row>
        <row r="279">
          <cell r="A279">
            <v>100279</v>
          </cell>
          <cell r="B279" t="str">
            <v>R</v>
          </cell>
          <cell r="C279" t="str">
            <v>JATINDER.KUMAR.TANEJA</v>
          </cell>
          <cell r="D279" t="str">
            <v>509</v>
          </cell>
          <cell r="E279" t="str">
            <v>ACCM &amp;GDS LUDHIANA</v>
          </cell>
        </row>
        <row r="280">
          <cell r="A280">
            <v>100280</v>
          </cell>
          <cell r="B280" t="str">
            <v>R</v>
          </cell>
          <cell r="C280" t="str">
            <v>RAJESH.KUMAR.RAWRI</v>
          </cell>
          <cell r="D280" t="str">
            <v>506</v>
          </cell>
          <cell r="E280" t="str">
            <v>ACCM &amp; GDS DELHI</v>
          </cell>
        </row>
        <row r="281">
          <cell r="A281">
            <v>100281</v>
          </cell>
          <cell r="B281" t="str">
            <v>R</v>
          </cell>
          <cell r="C281" t="str">
            <v>R.P.S.BINDRA</v>
          </cell>
          <cell r="D281" t="str">
            <v>504</v>
          </cell>
          <cell r="E281" t="str">
            <v>ACCM &amp; GDS JAIPUR</v>
          </cell>
        </row>
        <row r="282">
          <cell r="A282">
            <v>100282</v>
          </cell>
          <cell r="B282" t="str">
            <v>R</v>
          </cell>
          <cell r="C282" t="str">
            <v>R.KUMAR</v>
          </cell>
          <cell r="D282" t="str">
            <v>514</v>
          </cell>
          <cell r="E282" t="str">
            <v>ACCM &amp; GDS H'BAD</v>
          </cell>
        </row>
        <row r="283">
          <cell r="A283">
            <v>100283</v>
          </cell>
          <cell r="B283" t="str">
            <v>R</v>
          </cell>
          <cell r="C283" t="str">
            <v>VISHNUKUMAR.GOVINDAN</v>
          </cell>
          <cell r="D283" t="str">
            <v>514</v>
          </cell>
          <cell r="E283" t="str">
            <v>ACCM &amp; GDS H'BAD</v>
          </cell>
        </row>
        <row r="284">
          <cell r="A284">
            <v>100284</v>
          </cell>
          <cell r="B284" t="str">
            <v>R</v>
          </cell>
          <cell r="C284" t="str">
            <v>A GULAM GHOUSE KHAN</v>
          </cell>
          <cell r="D284" t="str">
            <v>514</v>
          </cell>
          <cell r="E284" t="str">
            <v>ACCM &amp; GDS H'BAD</v>
          </cell>
        </row>
        <row r="285">
          <cell r="A285">
            <v>100285</v>
          </cell>
          <cell r="B285" t="str">
            <v>A</v>
          </cell>
          <cell r="C285" t="str">
            <v>NARENDRA.S.JOSHI</v>
          </cell>
          <cell r="D285" t="str">
            <v>521</v>
          </cell>
          <cell r="E285" t="str">
            <v>SERTEC MUMBAI</v>
          </cell>
        </row>
        <row r="286">
          <cell r="A286">
            <v>100286</v>
          </cell>
          <cell r="B286" t="str">
            <v>A</v>
          </cell>
          <cell r="C286" t="str">
            <v>ABHIRANJAN THAKUR</v>
          </cell>
          <cell r="D286" t="str">
            <v>518</v>
          </cell>
          <cell r="E286" t="str">
            <v>ACCM &amp; GDS PATNA</v>
          </cell>
        </row>
        <row r="287">
          <cell r="A287">
            <v>100287</v>
          </cell>
          <cell r="B287" t="str">
            <v>R</v>
          </cell>
          <cell r="C287" t="str">
            <v>SANJEEV.K.AGAR</v>
          </cell>
          <cell r="D287" t="str">
            <v>508</v>
          </cell>
          <cell r="E287" t="str">
            <v>ACCM &amp;GDS MEERUT</v>
          </cell>
        </row>
        <row r="288">
          <cell r="A288">
            <v>100288</v>
          </cell>
          <cell r="B288" t="str">
            <v>R</v>
          </cell>
          <cell r="C288" t="str">
            <v>ARNAB KUMAR CHAKRABORTY</v>
          </cell>
          <cell r="D288" t="str">
            <v>971</v>
          </cell>
          <cell r="E288" t="str">
            <v>Central Administration</v>
          </cell>
        </row>
        <row r="289">
          <cell r="A289">
            <v>100289</v>
          </cell>
          <cell r="B289" t="str">
            <v>A</v>
          </cell>
          <cell r="C289" t="str">
            <v>LAKHJIT SINGH JASSAR</v>
          </cell>
          <cell r="D289" t="str">
            <v>361</v>
          </cell>
          <cell r="E289" t="str">
            <v>AGRO-BHATINDA</v>
          </cell>
        </row>
        <row r="290">
          <cell r="A290">
            <v>100290</v>
          </cell>
          <cell r="B290" t="str">
            <v>R</v>
          </cell>
          <cell r="C290" t="str">
            <v>MUKHTAR SINGH BRAR</v>
          </cell>
          <cell r="D290" t="str">
            <v>365</v>
          </cell>
          <cell r="E290" t="str">
            <v>AGRO-JAIPUR</v>
          </cell>
        </row>
        <row r="291">
          <cell r="A291">
            <v>100291</v>
          </cell>
          <cell r="B291" t="str">
            <v>R</v>
          </cell>
          <cell r="C291" t="str">
            <v>AKSHAY AGHI</v>
          </cell>
          <cell r="D291" t="str">
            <v>353</v>
          </cell>
          <cell r="E291" t="str">
            <v>Agro Field Force</v>
          </cell>
        </row>
        <row r="292">
          <cell r="A292">
            <v>100292</v>
          </cell>
          <cell r="B292" t="str">
            <v>R</v>
          </cell>
          <cell r="C292" t="str">
            <v>S P RANA</v>
          </cell>
          <cell r="D292" t="str">
            <v>362</v>
          </cell>
          <cell r="E292" t="str">
            <v>AGRO-HISSAR</v>
          </cell>
        </row>
        <row r="293">
          <cell r="A293">
            <v>100293</v>
          </cell>
          <cell r="B293" t="str">
            <v>R</v>
          </cell>
          <cell r="C293" t="str">
            <v>SHIV KUMAR GUPTA</v>
          </cell>
          <cell r="D293" t="str">
            <v>353</v>
          </cell>
          <cell r="E293" t="str">
            <v>Agro Field Force</v>
          </cell>
        </row>
        <row r="294">
          <cell r="A294">
            <v>100294</v>
          </cell>
          <cell r="B294" t="str">
            <v>A</v>
          </cell>
          <cell r="C294" t="str">
            <v>VIJAY VAIDYANATHAN</v>
          </cell>
          <cell r="D294" t="str">
            <v>973</v>
          </cell>
          <cell r="E294" t="str">
            <v>Accounts</v>
          </cell>
        </row>
        <row r="295">
          <cell r="A295">
            <v>100295</v>
          </cell>
          <cell r="B295" t="str">
            <v>R</v>
          </cell>
          <cell r="C295" t="str">
            <v>MAMTA KUMBHAT</v>
          </cell>
          <cell r="D295" t="str">
            <v>973</v>
          </cell>
          <cell r="E295" t="str">
            <v>Accounts</v>
          </cell>
        </row>
        <row r="296">
          <cell r="A296">
            <v>100296</v>
          </cell>
          <cell r="B296" t="str">
            <v>A</v>
          </cell>
          <cell r="C296" t="str">
            <v>M MONTOSH DEY</v>
          </cell>
          <cell r="D296" t="str">
            <v>517</v>
          </cell>
          <cell r="E296" t="str">
            <v>ACCM &amp; GDS GUWAHATI</v>
          </cell>
        </row>
        <row r="297">
          <cell r="A297">
            <v>100297</v>
          </cell>
          <cell r="B297" t="str">
            <v>R</v>
          </cell>
          <cell r="C297" t="str">
            <v>RAKESH KUMAR GUPTA</v>
          </cell>
          <cell r="D297" t="str">
            <v>352</v>
          </cell>
          <cell r="E297" t="str">
            <v>Agro Marketing</v>
          </cell>
        </row>
        <row r="298">
          <cell r="A298">
            <v>100298</v>
          </cell>
          <cell r="B298" t="str">
            <v>R</v>
          </cell>
          <cell r="C298" t="str">
            <v>MRITUNJAY  SINGH</v>
          </cell>
          <cell r="D298" t="str">
            <v>518</v>
          </cell>
          <cell r="E298" t="str">
            <v>ACCM &amp; GDS PATNA</v>
          </cell>
        </row>
        <row r="299">
          <cell r="A299">
            <v>100299</v>
          </cell>
          <cell r="B299" t="str">
            <v>R</v>
          </cell>
          <cell r="C299" t="str">
            <v>GILL GURDEV SINGH</v>
          </cell>
          <cell r="D299" t="str">
            <v>361</v>
          </cell>
          <cell r="E299" t="str">
            <v>AGRO-BHATINDA</v>
          </cell>
        </row>
        <row r="300">
          <cell r="A300">
            <v>100300</v>
          </cell>
          <cell r="B300" t="str">
            <v>A</v>
          </cell>
          <cell r="C300" t="str">
            <v>SURENDRA G NATU</v>
          </cell>
          <cell r="D300" t="str">
            <v>973</v>
          </cell>
          <cell r="E300" t="str">
            <v>Accounts</v>
          </cell>
        </row>
        <row r="301">
          <cell r="A301">
            <v>100301</v>
          </cell>
          <cell r="B301" t="str">
            <v>A</v>
          </cell>
          <cell r="C301" t="str">
            <v>R SIVANAND</v>
          </cell>
          <cell r="D301" t="str">
            <v>374</v>
          </cell>
          <cell r="E301" t="str">
            <v>AGRO FIELD FORCE S'BAD</v>
          </cell>
        </row>
        <row r="302">
          <cell r="A302">
            <v>100302</v>
          </cell>
          <cell r="B302" t="str">
            <v>R</v>
          </cell>
          <cell r="C302" t="str">
            <v>MALKA S CHAINANI</v>
          </cell>
          <cell r="D302" t="str">
            <v>851</v>
          </cell>
          <cell r="E302" t="str">
            <v>MEDICAL</v>
          </cell>
        </row>
        <row r="303">
          <cell r="A303">
            <v>100303</v>
          </cell>
          <cell r="B303" t="str">
            <v>R</v>
          </cell>
          <cell r="C303" t="str">
            <v>REJI JOHN</v>
          </cell>
          <cell r="D303" t="str">
            <v>502</v>
          </cell>
          <cell r="E303" t="str">
            <v>ACCM &amp; GDS PUNE</v>
          </cell>
        </row>
        <row r="304">
          <cell r="A304">
            <v>100304</v>
          </cell>
          <cell r="B304" t="str">
            <v>R</v>
          </cell>
          <cell r="C304" t="str">
            <v>Y V MATE</v>
          </cell>
          <cell r="D304" t="str">
            <v>502</v>
          </cell>
          <cell r="E304" t="str">
            <v>ACCM &amp; GDS PUNE</v>
          </cell>
        </row>
        <row r="305">
          <cell r="A305">
            <v>100305</v>
          </cell>
          <cell r="B305" t="str">
            <v>R</v>
          </cell>
          <cell r="C305" t="str">
            <v>SANTOSH DIAS</v>
          </cell>
          <cell r="D305" t="str">
            <v>501</v>
          </cell>
          <cell r="E305" t="str">
            <v>ACCM &amp; GDS MUMBAI</v>
          </cell>
        </row>
        <row r="306">
          <cell r="A306">
            <v>100306</v>
          </cell>
          <cell r="B306" t="str">
            <v>R</v>
          </cell>
          <cell r="C306" t="str">
            <v>PALASH KUMAR DASGUPTA</v>
          </cell>
          <cell r="D306" t="str">
            <v>519</v>
          </cell>
          <cell r="E306" t="str">
            <v>ACCM &amp; GDS BURDWAN</v>
          </cell>
        </row>
        <row r="307">
          <cell r="A307">
            <v>100307</v>
          </cell>
          <cell r="B307" t="str">
            <v>R</v>
          </cell>
          <cell r="C307" t="str">
            <v>NABYENDU GHOSH</v>
          </cell>
          <cell r="D307" t="str">
            <v>253</v>
          </cell>
          <cell r="E307" t="str">
            <v>Pharma Field Force</v>
          </cell>
        </row>
        <row r="308">
          <cell r="A308">
            <v>100308</v>
          </cell>
          <cell r="B308" t="str">
            <v>R</v>
          </cell>
          <cell r="C308" t="str">
            <v>SHIV R KATYAL</v>
          </cell>
          <cell r="D308" t="str">
            <v>506</v>
          </cell>
          <cell r="E308" t="str">
            <v>ACCM &amp; GDS DELHI</v>
          </cell>
        </row>
        <row r="309">
          <cell r="A309">
            <v>100309</v>
          </cell>
          <cell r="B309" t="str">
            <v>R</v>
          </cell>
          <cell r="C309" t="str">
            <v>C SAMPATH KUMAR</v>
          </cell>
          <cell r="D309" t="str">
            <v>511</v>
          </cell>
          <cell r="E309" t="str">
            <v>ACCM &amp; GDS MADRAS</v>
          </cell>
        </row>
        <row r="310">
          <cell r="A310">
            <v>100310</v>
          </cell>
          <cell r="B310" t="str">
            <v>R</v>
          </cell>
          <cell r="C310" t="str">
            <v>AMITABHA MANDAL</v>
          </cell>
          <cell r="D310" t="str">
            <v>517</v>
          </cell>
          <cell r="E310" t="str">
            <v>ACCM &amp; GDS GUWAHATI</v>
          </cell>
        </row>
        <row r="311">
          <cell r="A311">
            <v>100311</v>
          </cell>
          <cell r="B311" t="str">
            <v>R</v>
          </cell>
          <cell r="C311" t="str">
            <v>VISHWANATH D KUKIAN</v>
          </cell>
          <cell r="D311" t="str">
            <v>971</v>
          </cell>
          <cell r="E311" t="str">
            <v>Central Administration</v>
          </cell>
        </row>
        <row r="312">
          <cell r="A312">
            <v>100312</v>
          </cell>
          <cell r="B312" t="str">
            <v>R</v>
          </cell>
          <cell r="C312" t="str">
            <v>SHIVAPRASAD P JOG</v>
          </cell>
          <cell r="D312" t="str">
            <v>856</v>
          </cell>
          <cell r="E312" t="str">
            <v>PHARMA PROMOTION - SERTEC</v>
          </cell>
        </row>
        <row r="313">
          <cell r="A313">
            <v>100313</v>
          </cell>
          <cell r="B313" t="str">
            <v>A</v>
          </cell>
          <cell r="C313" t="str">
            <v>SATYAJIT I BHATT</v>
          </cell>
          <cell r="D313" t="str">
            <v>521</v>
          </cell>
          <cell r="E313" t="str">
            <v>SERTEC MUMBAI</v>
          </cell>
        </row>
        <row r="314">
          <cell r="A314">
            <v>100314</v>
          </cell>
          <cell r="B314" t="str">
            <v>R</v>
          </cell>
          <cell r="C314" t="str">
            <v>ABHIJIT DHAR</v>
          </cell>
          <cell r="D314" t="str">
            <v>517</v>
          </cell>
          <cell r="E314" t="str">
            <v>ACCM &amp; GDS GUWAHATI</v>
          </cell>
        </row>
        <row r="315">
          <cell r="A315">
            <v>100315</v>
          </cell>
          <cell r="B315" t="str">
            <v>A</v>
          </cell>
          <cell r="C315" t="str">
            <v>SANTOSH MATHEW</v>
          </cell>
          <cell r="D315" t="str">
            <v>513</v>
          </cell>
          <cell r="E315" t="str">
            <v>ACCM &amp; GDS B'LORE</v>
          </cell>
        </row>
        <row r="316">
          <cell r="A316">
            <v>100316</v>
          </cell>
          <cell r="B316" t="str">
            <v>A</v>
          </cell>
          <cell r="C316" t="str">
            <v>P A SHAH</v>
          </cell>
          <cell r="D316" t="str">
            <v>505</v>
          </cell>
          <cell r="E316" t="str">
            <v>ACCM &amp; GDS A'BAD</v>
          </cell>
        </row>
        <row r="317">
          <cell r="A317">
            <v>100317</v>
          </cell>
          <cell r="B317" t="str">
            <v>R</v>
          </cell>
          <cell r="C317" t="str">
            <v>M N SARMA</v>
          </cell>
          <cell r="D317" t="str">
            <v>574</v>
          </cell>
          <cell r="E317" t="str">
            <v>GENERIC H'BAD</v>
          </cell>
        </row>
        <row r="318">
          <cell r="A318">
            <v>100318</v>
          </cell>
          <cell r="B318" t="str">
            <v>R</v>
          </cell>
          <cell r="C318" t="str">
            <v>KAJAL SAHA</v>
          </cell>
          <cell r="D318" t="str">
            <v>507</v>
          </cell>
          <cell r="E318" t="str">
            <v>ACCM &amp; GDS LUCKNOW</v>
          </cell>
        </row>
        <row r="319">
          <cell r="A319">
            <v>100319</v>
          </cell>
          <cell r="B319" t="str">
            <v>R</v>
          </cell>
          <cell r="C319" t="str">
            <v>GANESH CHAROLE</v>
          </cell>
          <cell r="D319" t="str">
            <v>253</v>
          </cell>
          <cell r="E319" t="str">
            <v>Pharma Field Force</v>
          </cell>
        </row>
        <row r="320">
          <cell r="A320">
            <v>100320</v>
          </cell>
          <cell r="B320" t="str">
            <v>R</v>
          </cell>
          <cell r="C320" t="str">
            <v>ANUP KUMAR DAS</v>
          </cell>
          <cell r="D320" t="str">
            <v>253</v>
          </cell>
          <cell r="E320" t="str">
            <v>Pharma Field Force</v>
          </cell>
        </row>
        <row r="321">
          <cell r="A321">
            <v>100321</v>
          </cell>
          <cell r="B321" t="str">
            <v>R</v>
          </cell>
          <cell r="C321" t="str">
            <v>SANTOSH V MALLYA</v>
          </cell>
          <cell r="D321" t="str">
            <v>973</v>
          </cell>
          <cell r="E321" t="str">
            <v>Accounts</v>
          </cell>
        </row>
        <row r="322">
          <cell r="A322">
            <v>100322</v>
          </cell>
          <cell r="B322" t="str">
            <v>A</v>
          </cell>
          <cell r="C322" t="str">
            <v>SANTOSH D PARANDE</v>
          </cell>
          <cell r="D322" t="str">
            <v>370</v>
          </cell>
          <cell r="E322" t="str">
            <v>AGRO FIELD FORCE INDORE</v>
          </cell>
        </row>
        <row r="323">
          <cell r="A323">
            <v>100323</v>
          </cell>
          <cell r="B323" t="str">
            <v>R</v>
          </cell>
          <cell r="C323" t="str">
            <v>HARINDER SINGH</v>
          </cell>
          <cell r="D323" t="str">
            <v>361</v>
          </cell>
          <cell r="E323" t="str">
            <v>AGRO-BHATINDA</v>
          </cell>
        </row>
        <row r="324">
          <cell r="A324">
            <v>100324</v>
          </cell>
          <cell r="B324" t="str">
            <v>A</v>
          </cell>
          <cell r="C324" t="str">
            <v>SARABJIT SINGH</v>
          </cell>
          <cell r="D324" t="str">
            <v>361</v>
          </cell>
          <cell r="E324" t="str">
            <v>AGRO-BHATINDA</v>
          </cell>
        </row>
        <row r="325">
          <cell r="A325">
            <v>100325</v>
          </cell>
          <cell r="B325" t="str">
            <v>R</v>
          </cell>
          <cell r="C325" t="str">
            <v>F A DADLA</v>
          </cell>
          <cell r="D325" t="str">
            <v>973</v>
          </cell>
          <cell r="E325" t="str">
            <v>Accounts</v>
          </cell>
        </row>
        <row r="326">
          <cell r="A326">
            <v>100326</v>
          </cell>
          <cell r="B326" t="str">
            <v>R</v>
          </cell>
          <cell r="C326" t="str">
            <v>K TILAK BABU</v>
          </cell>
          <cell r="D326" t="str">
            <v>353</v>
          </cell>
          <cell r="E326" t="str">
            <v>Agro Field Force</v>
          </cell>
        </row>
        <row r="327">
          <cell r="A327">
            <v>100327</v>
          </cell>
          <cell r="B327" t="str">
            <v>A</v>
          </cell>
          <cell r="C327" t="str">
            <v>SUBHA R NAIR</v>
          </cell>
          <cell r="D327" t="str">
            <v>352</v>
          </cell>
          <cell r="E327" t="str">
            <v>Agro Marketing</v>
          </cell>
        </row>
        <row r="328">
          <cell r="A328">
            <v>100328</v>
          </cell>
          <cell r="B328" t="str">
            <v>R</v>
          </cell>
          <cell r="C328" t="str">
            <v>RANAJIT SENGUPTA</v>
          </cell>
          <cell r="D328" t="str">
            <v>375</v>
          </cell>
          <cell r="E328" t="str">
            <v>AGRO-CALCUTTA</v>
          </cell>
        </row>
        <row r="329">
          <cell r="A329">
            <v>100329</v>
          </cell>
          <cell r="B329" t="str">
            <v>A</v>
          </cell>
          <cell r="C329" t="str">
            <v>K VENKATESWARA KUMAR</v>
          </cell>
          <cell r="D329" t="str">
            <v>511</v>
          </cell>
          <cell r="E329" t="str">
            <v>ACCM &amp; GDS MADRAS</v>
          </cell>
        </row>
        <row r="330">
          <cell r="A330">
            <v>100330</v>
          </cell>
          <cell r="B330" t="str">
            <v>R</v>
          </cell>
          <cell r="C330" t="str">
            <v>SANJEEV KUMAR AWASTHI</v>
          </cell>
          <cell r="D330" t="str">
            <v>253</v>
          </cell>
          <cell r="E330" t="str">
            <v>Pharma Field Force</v>
          </cell>
        </row>
        <row r="331">
          <cell r="A331">
            <v>100331</v>
          </cell>
          <cell r="B331" t="str">
            <v>R</v>
          </cell>
          <cell r="C331" t="str">
            <v>DR.P.N.BOSE</v>
          </cell>
          <cell r="D331" t="str">
            <v>517</v>
          </cell>
          <cell r="E331" t="str">
            <v>ACCM &amp; GDS GUWAHATI</v>
          </cell>
        </row>
        <row r="332">
          <cell r="A332">
            <v>100332</v>
          </cell>
          <cell r="B332" t="str">
            <v>A</v>
          </cell>
          <cell r="C332" t="str">
            <v>SHRIKANT DIVATE</v>
          </cell>
          <cell r="D332" t="str">
            <v>513</v>
          </cell>
          <cell r="E332" t="str">
            <v>ACCM &amp; GDS B'LORE</v>
          </cell>
        </row>
        <row r="333">
          <cell r="A333">
            <v>100333</v>
          </cell>
          <cell r="B333" t="str">
            <v>R</v>
          </cell>
          <cell r="C333" t="str">
            <v>ARINDAM GUHA</v>
          </cell>
          <cell r="D333" t="str">
            <v>519</v>
          </cell>
          <cell r="E333" t="str">
            <v>ACCM &amp; GDS BURDWAN</v>
          </cell>
        </row>
        <row r="334">
          <cell r="A334">
            <v>100334</v>
          </cell>
          <cell r="B334" t="str">
            <v>R</v>
          </cell>
          <cell r="C334" t="str">
            <v>RAJEEV B KULKARNI</v>
          </cell>
          <cell r="D334" t="str">
            <v>513</v>
          </cell>
          <cell r="E334" t="str">
            <v>ACCM &amp; GDS B'LORE</v>
          </cell>
        </row>
        <row r="335">
          <cell r="A335">
            <v>100335</v>
          </cell>
          <cell r="B335" t="str">
            <v>R</v>
          </cell>
          <cell r="C335" t="str">
            <v>R SURYANARAYANAN</v>
          </cell>
          <cell r="D335" t="str">
            <v>511</v>
          </cell>
          <cell r="E335" t="str">
            <v>ACCM &amp; GDS MADRAS</v>
          </cell>
        </row>
        <row r="336">
          <cell r="A336">
            <v>100336</v>
          </cell>
          <cell r="B336" t="str">
            <v>R</v>
          </cell>
          <cell r="C336" t="str">
            <v>ATANU KUMAR SUR</v>
          </cell>
          <cell r="D336" t="str">
            <v>253</v>
          </cell>
          <cell r="E336" t="str">
            <v>Pharma Field Force</v>
          </cell>
        </row>
        <row r="337">
          <cell r="A337">
            <v>100337</v>
          </cell>
          <cell r="B337" t="str">
            <v>R</v>
          </cell>
          <cell r="C337" t="str">
            <v>JOYSREE TALUKDAR</v>
          </cell>
          <cell r="D337" t="str">
            <v>516</v>
          </cell>
          <cell r="E337" t="str">
            <v>ACCM &amp; GDS CALCUTTA</v>
          </cell>
        </row>
        <row r="338">
          <cell r="A338">
            <v>100338</v>
          </cell>
          <cell r="B338" t="str">
            <v>A</v>
          </cell>
          <cell r="C338" t="str">
            <v>SUBHASH CHARLIKAR</v>
          </cell>
          <cell r="D338" t="str">
            <v>502</v>
          </cell>
          <cell r="E338" t="str">
            <v>ACCM &amp; GDS PUNE</v>
          </cell>
        </row>
        <row r="339">
          <cell r="A339">
            <v>100339</v>
          </cell>
          <cell r="B339" t="str">
            <v>A</v>
          </cell>
          <cell r="C339" t="str">
            <v>MUKESH LALWANI</v>
          </cell>
          <cell r="D339" t="str">
            <v>501</v>
          </cell>
          <cell r="E339" t="str">
            <v>ACCM &amp; GDS MUMBAI</v>
          </cell>
        </row>
        <row r="340">
          <cell r="A340">
            <v>100340</v>
          </cell>
          <cell r="B340" t="str">
            <v>R</v>
          </cell>
          <cell r="C340" t="str">
            <v>SANJEEV K JAISWAL</v>
          </cell>
          <cell r="D340" t="str">
            <v>253</v>
          </cell>
          <cell r="E340" t="str">
            <v>Pharma Field Force</v>
          </cell>
        </row>
        <row r="341">
          <cell r="A341">
            <v>100341</v>
          </cell>
          <cell r="B341" t="str">
            <v>R</v>
          </cell>
          <cell r="C341" t="str">
            <v>S.P.THAPLIYAL</v>
          </cell>
          <cell r="D341" t="str">
            <v>971</v>
          </cell>
          <cell r="E341" t="str">
            <v>Central Administration</v>
          </cell>
        </row>
        <row r="342">
          <cell r="A342">
            <v>100342</v>
          </cell>
          <cell r="B342" t="str">
            <v>R</v>
          </cell>
          <cell r="C342" t="str">
            <v>BADAL K LASKAR</v>
          </cell>
          <cell r="D342" t="str">
            <v>375</v>
          </cell>
          <cell r="E342" t="str">
            <v>AGRO-CALCUTTA</v>
          </cell>
        </row>
        <row r="343">
          <cell r="A343">
            <v>100343</v>
          </cell>
          <cell r="B343" t="str">
            <v>R</v>
          </cell>
          <cell r="C343" t="str">
            <v>UMESHNATH S SHARMA</v>
          </cell>
          <cell r="D343" t="str">
            <v>253</v>
          </cell>
          <cell r="E343" t="str">
            <v>Pharma Field Force</v>
          </cell>
        </row>
        <row r="344">
          <cell r="A344">
            <v>100344</v>
          </cell>
          <cell r="B344" t="str">
            <v>A</v>
          </cell>
          <cell r="C344" t="str">
            <v>PRADEEP MALANDKAR</v>
          </cell>
          <cell r="D344" t="str">
            <v>501</v>
          </cell>
          <cell r="E344" t="str">
            <v>ACCM &amp; GDS MUMBAI</v>
          </cell>
        </row>
        <row r="345">
          <cell r="A345">
            <v>100345</v>
          </cell>
          <cell r="B345" t="str">
            <v>R</v>
          </cell>
          <cell r="C345" t="str">
            <v>PREMASIS.B.NANDA</v>
          </cell>
          <cell r="D345" t="str">
            <v>504</v>
          </cell>
          <cell r="E345" t="str">
            <v>ACCM &amp; GDS JAIPUR</v>
          </cell>
        </row>
        <row r="346">
          <cell r="A346">
            <v>100346</v>
          </cell>
          <cell r="B346" t="str">
            <v>R</v>
          </cell>
          <cell r="C346" t="str">
            <v>R.S.SURJEET</v>
          </cell>
          <cell r="D346" t="str">
            <v>509</v>
          </cell>
          <cell r="E346" t="str">
            <v>ACCM &amp;GDS LUDHIANA</v>
          </cell>
        </row>
        <row r="347">
          <cell r="A347">
            <v>100347</v>
          </cell>
          <cell r="B347" t="str">
            <v>R</v>
          </cell>
          <cell r="C347" t="str">
            <v>VIJAY GAUR</v>
          </cell>
          <cell r="D347" t="str">
            <v>504</v>
          </cell>
          <cell r="E347" t="str">
            <v>ACCM &amp; GDS JAIPUR</v>
          </cell>
        </row>
        <row r="348">
          <cell r="A348">
            <v>100348</v>
          </cell>
          <cell r="B348" t="str">
            <v>R</v>
          </cell>
          <cell r="C348" t="str">
            <v>DEVENDRA SHARMA</v>
          </cell>
          <cell r="D348" t="str">
            <v>504</v>
          </cell>
          <cell r="E348" t="str">
            <v>ACCM &amp; GDS JAIPUR</v>
          </cell>
        </row>
        <row r="349">
          <cell r="A349">
            <v>100349</v>
          </cell>
          <cell r="B349" t="str">
            <v>A</v>
          </cell>
          <cell r="C349" t="str">
            <v>DEVASHIS.BARIK</v>
          </cell>
          <cell r="D349" t="str">
            <v>518</v>
          </cell>
          <cell r="E349" t="str">
            <v>ACCM &amp; GDS PATNA</v>
          </cell>
        </row>
        <row r="350">
          <cell r="A350">
            <v>100350</v>
          </cell>
          <cell r="B350" t="str">
            <v>R</v>
          </cell>
          <cell r="C350" t="str">
            <v>HEMANT KUMAR</v>
          </cell>
          <cell r="D350" t="str">
            <v>253</v>
          </cell>
          <cell r="E350" t="str">
            <v>Pharma Field Force</v>
          </cell>
        </row>
        <row r="351">
          <cell r="A351">
            <v>100351</v>
          </cell>
          <cell r="B351" t="str">
            <v>A</v>
          </cell>
          <cell r="C351" t="str">
            <v>SANJAY WALI</v>
          </cell>
          <cell r="D351" t="str">
            <v>506</v>
          </cell>
          <cell r="E351" t="str">
            <v>ACCM &amp; GDS DELHI</v>
          </cell>
        </row>
        <row r="352">
          <cell r="A352">
            <v>100352</v>
          </cell>
          <cell r="B352" t="str">
            <v>A</v>
          </cell>
          <cell r="C352" t="str">
            <v>GIGI ANTONY</v>
          </cell>
          <cell r="D352" t="str">
            <v>512</v>
          </cell>
          <cell r="E352" t="str">
            <v>ACCM &amp; GDS ERNAKULAM</v>
          </cell>
        </row>
        <row r="353">
          <cell r="A353">
            <v>100353</v>
          </cell>
          <cell r="B353" t="str">
            <v>A</v>
          </cell>
          <cell r="C353" t="str">
            <v>PRAMOD KUMAR</v>
          </cell>
          <cell r="D353" t="str">
            <v>503</v>
          </cell>
          <cell r="E353" t="str">
            <v>ACCM &amp; GDS INDORE</v>
          </cell>
        </row>
        <row r="354">
          <cell r="A354">
            <v>100354</v>
          </cell>
          <cell r="B354" t="str">
            <v>R</v>
          </cell>
          <cell r="C354" t="str">
            <v>V SRINIVAS</v>
          </cell>
          <cell r="D354" t="str">
            <v>973</v>
          </cell>
          <cell r="E354" t="str">
            <v>Accounts</v>
          </cell>
        </row>
        <row r="355">
          <cell r="A355">
            <v>100355</v>
          </cell>
          <cell r="B355" t="str">
            <v>R</v>
          </cell>
          <cell r="C355" t="str">
            <v>PADMAPRASAD MENON</v>
          </cell>
          <cell r="D355" t="str">
            <v>974</v>
          </cell>
          <cell r="E355" t="str">
            <v>MIS</v>
          </cell>
        </row>
        <row r="356">
          <cell r="A356">
            <v>100356</v>
          </cell>
          <cell r="B356" t="str">
            <v>A</v>
          </cell>
          <cell r="C356" t="str">
            <v>HEMANT DATTATRAYA HENDRE</v>
          </cell>
          <cell r="D356" t="str">
            <v>502</v>
          </cell>
          <cell r="E356" t="str">
            <v>ACCM &amp; GDS PUNE</v>
          </cell>
        </row>
        <row r="357">
          <cell r="A357">
            <v>100357</v>
          </cell>
          <cell r="B357" t="str">
            <v>R</v>
          </cell>
          <cell r="C357" t="str">
            <v>JANET MARTIS</v>
          </cell>
          <cell r="D357" t="str">
            <v>254</v>
          </cell>
          <cell r="E357" t="str">
            <v>Pharma Promotion</v>
          </cell>
        </row>
        <row r="358">
          <cell r="A358">
            <v>100358</v>
          </cell>
          <cell r="B358" t="str">
            <v>A</v>
          </cell>
          <cell r="C358" t="str">
            <v>PRASANNA MADHUKAR PUKALE</v>
          </cell>
          <cell r="D358" t="str">
            <v>502</v>
          </cell>
          <cell r="E358" t="str">
            <v>ACCM &amp; GDS PUNE</v>
          </cell>
        </row>
        <row r="359">
          <cell r="A359">
            <v>100359</v>
          </cell>
          <cell r="B359" t="str">
            <v>R</v>
          </cell>
          <cell r="C359" t="str">
            <v>MUKUNDBHAI SHETH</v>
          </cell>
          <cell r="D359" t="str">
            <v>505</v>
          </cell>
          <cell r="E359" t="str">
            <v>ACCM &amp; GDS A'BAD</v>
          </cell>
        </row>
        <row r="360">
          <cell r="A360">
            <v>100360</v>
          </cell>
          <cell r="B360" t="str">
            <v>A</v>
          </cell>
          <cell r="C360" t="str">
            <v>SHAILESH JOSHI</v>
          </cell>
          <cell r="D360" t="str">
            <v>505</v>
          </cell>
          <cell r="E360" t="str">
            <v>ACCM &amp; GDS A'BAD</v>
          </cell>
        </row>
        <row r="361">
          <cell r="A361">
            <v>100361</v>
          </cell>
          <cell r="B361" t="str">
            <v>R</v>
          </cell>
          <cell r="C361" t="str">
            <v>TARAK G.SHAH</v>
          </cell>
          <cell r="D361" t="str">
            <v>253</v>
          </cell>
          <cell r="E361" t="str">
            <v>Pharma Field Force</v>
          </cell>
        </row>
        <row r="362">
          <cell r="A362">
            <v>100362</v>
          </cell>
          <cell r="B362" t="str">
            <v>R</v>
          </cell>
          <cell r="C362" t="str">
            <v>M.N.SATISH KUMAR</v>
          </cell>
          <cell r="D362" t="str">
            <v>369</v>
          </cell>
          <cell r="E362" t="str">
            <v>AGRO-BELLARY</v>
          </cell>
        </row>
        <row r="363">
          <cell r="A363">
            <v>100363</v>
          </cell>
          <cell r="B363" t="str">
            <v>A</v>
          </cell>
          <cell r="C363" t="str">
            <v>M P S CHOUHAN</v>
          </cell>
          <cell r="D363" t="str">
            <v>373</v>
          </cell>
          <cell r="E363" t="str">
            <v>AGRO-AHMEDABAD</v>
          </cell>
        </row>
        <row r="364">
          <cell r="A364">
            <v>100364</v>
          </cell>
          <cell r="B364" t="str">
            <v>R</v>
          </cell>
          <cell r="C364" t="str">
            <v>GYANESH SAXENA</v>
          </cell>
          <cell r="D364" t="str">
            <v>504</v>
          </cell>
          <cell r="E364" t="str">
            <v>ACCM &amp; GDS JAIPUR</v>
          </cell>
        </row>
        <row r="365">
          <cell r="A365">
            <v>100365</v>
          </cell>
          <cell r="B365" t="str">
            <v>R</v>
          </cell>
          <cell r="C365" t="str">
            <v>NAVIN JAISWAL</v>
          </cell>
          <cell r="D365" t="str">
            <v>519</v>
          </cell>
          <cell r="E365" t="str">
            <v>ACCM &amp; GDS BURDWAN</v>
          </cell>
        </row>
        <row r="366">
          <cell r="A366">
            <v>100366</v>
          </cell>
          <cell r="B366" t="str">
            <v>R</v>
          </cell>
          <cell r="C366" t="str">
            <v>NILANJAN MONDAL</v>
          </cell>
          <cell r="D366" t="str">
            <v>253</v>
          </cell>
          <cell r="E366" t="str">
            <v>Pharma Field Force</v>
          </cell>
        </row>
        <row r="367">
          <cell r="A367">
            <v>100367</v>
          </cell>
          <cell r="B367" t="str">
            <v>R</v>
          </cell>
          <cell r="C367" t="str">
            <v>ABID HUSSAIN SIDDIQUEE</v>
          </cell>
          <cell r="D367" t="str">
            <v>518</v>
          </cell>
          <cell r="E367" t="str">
            <v>ACCM &amp; GDS PATNA</v>
          </cell>
        </row>
        <row r="368">
          <cell r="A368">
            <v>100368</v>
          </cell>
          <cell r="B368" t="str">
            <v>A</v>
          </cell>
          <cell r="C368" t="str">
            <v>M C UPADHYAY</v>
          </cell>
          <cell r="D368" t="str">
            <v>507</v>
          </cell>
          <cell r="E368" t="str">
            <v>ACCM &amp; GDS LUCKNOW</v>
          </cell>
        </row>
        <row r="369">
          <cell r="A369">
            <v>100369</v>
          </cell>
          <cell r="B369" t="str">
            <v>R</v>
          </cell>
          <cell r="C369" t="str">
            <v>SUDHIR R BORIKAR</v>
          </cell>
          <cell r="D369" t="str">
            <v>974</v>
          </cell>
          <cell r="E369" t="str">
            <v>MIS</v>
          </cell>
        </row>
        <row r="370">
          <cell r="A370">
            <v>100370</v>
          </cell>
          <cell r="B370" t="str">
            <v>A</v>
          </cell>
          <cell r="C370" t="str">
            <v>SHOBHA FERNANDES-SHETTY</v>
          </cell>
          <cell r="D370" t="str">
            <v>971</v>
          </cell>
          <cell r="E370" t="str">
            <v>Central Administration</v>
          </cell>
        </row>
        <row r="371">
          <cell r="A371">
            <v>100371</v>
          </cell>
          <cell r="B371" t="str">
            <v>R</v>
          </cell>
          <cell r="C371" t="str">
            <v>BIKAS DUTTA</v>
          </cell>
          <cell r="D371" t="str">
            <v>517</v>
          </cell>
          <cell r="E371" t="str">
            <v>ACCM &amp; GDS GUWAHATI</v>
          </cell>
        </row>
        <row r="372">
          <cell r="A372">
            <v>100372</v>
          </cell>
          <cell r="B372" t="str">
            <v>R</v>
          </cell>
          <cell r="C372" t="str">
            <v>PANKAJ SAHA</v>
          </cell>
          <cell r="D372" t="str">
            <v>517</v>
          </cell>
          <cell r="E372" t="str">
            <v>ACCM &amp; GDS GUWAHATI</v>
          </cell>
        </row>
        <row r="373">
          <cell r="A373">
            <v>100373</v>
          </cell>
          <cell r="B373" t="str">
            <v>R</v>
          </cell>
          <cell r="C373" t="str">
            <v>K K HUSSAIN</v>
          </cell>
          <cell r="D373" t="str">
            <v>506</v>
          </cell>
          <cell r="E373" t="str">
            <v>ACCM &amp; GDS DELHI</v>
          </cell>
        </row>
        <row r="374">
          <cell r="A374">
            <v>100374</v>
          </cell>
          <cell r="B374" t="str">
            <v>R</v>
          </cell>
          <cell r="C374" t="str">
            <v>PARVINDER SINGH KEER</v>
          </cell>
          <cell r="D374" t="str">
            <v>506</v>
          </cell>
          <cell r="E374" t="str">
            <v>ACCM &amp; GDS DELHI</v>
          </cell>
        </row>
        <row r="375">
          <cell r="A375">
            <v>100375</v>
          </cell>
          <cell r="B375" t="str">
            <v>R</v>
          </cell>
          <cell r="C375" t="str">
            <v>BIPENDRA KUMAR SINGH</v>
          </cell>
          <cell r="D375" t="str">
            <v>504</v>
          </cell>
          <cell r="E375" t="str">
            <v>ACCM &amp; GDS JAIPUR</v>
          </cell>
        </row>
        <row r="376">
          <cell r="A376">
            <v>100376</v>
          </cell>
          <cell r="B376" t="str">
            <v>R</v>
          </cell>
          <cell r="C376" t="str">
            <v>NARINDER PAL SINGH</v>
          </cell>
          <cell r="D376" t="str">
            <v>509</v>
          </cell>
          <cell r="E376" t="str">
            <v>ACCM &amp;GDS LUDHIANA</v>
          </cell>
        </row>
        <row r="377">
          <cell r="A377">
            <v>100377</v>
          </cell>
          <cell r="B377" t="str">
            <v>R</v>
          </cell>
          <cell r="C377" t="str">
            <v>HARISH KAPOOR</v>
          </cell>
          <cell r="D377" t="str">
            <v>506</v>
          </cell>
          <cell r="E377" t="str">
            <v>ACCM &amp; GDS DELHI</v>
          </cell>
        </row>
        <row r="378">
          <cell r="A378">
            <v>100378</v>
          </cell>
          <cell r="B378" t="str">
            <v>R</v>
          </cell>
          <cell r="C378" t="str">
            <v>GURURAJ PAGE</v>
          </cell>
          <cell r="D378" t="str">
            <v>513</v>
          </cell>
          <cell r="E378" t="str">
            <v>ACCM &amp; GDS B'LORE</v>
          </cell>
        </row>
        <row r="379">
          <cell r="A379">
            <v>100379</v>
          </cell>
          <cell r="B379" t="str">
            <v>A</v>
          </cell>
          <cell r="C379" t="str">
            <v>NAGA VYOMAKESH</v>
          </cell>
          <cell r="D379" t="str">
            <v>514</v>
          </cell>
          <cell r="E379" t="str">
            <v>ACCM &amp; GDS H'BAD</v>
          </cell>
        </row>
        <row r="380">
          <cell r="A380">
            <v>100380</v>
          </cell>
          <cell r="B380" t="str">
            <v>R</v>
          </cell>
          <cell r="C380" t="str">
            <v>D VIJAY MARUTI</v>
          </cell>
          <cell r="D380" t="str">
            <v>253</v>
          </cell>
          <cell r="E380" t="str">
            <v>Pharma Field Force</v>
          </cell>
        </row>
        <row r="381">
          <cell r="A381">
            <v>100381</v>
          </cell>
          <cell r="B381" t="str">
            <v>R</v>
          </cell>
          <cell r="C381" t="str">
            <v>P K GOPAWAR</v>
          </cell>
          <cell r="D381" t="str">
            <v>253</v>
          </cell>
          <cell r="E381" t="str">
            <v>Pharma Field Force</v>
          </cell>
        </row>
        <row r="382">
          <cell r="A382">
            <v>100382</v>
          </cell>
          <cell r="B382" t="str">
            <v>R</v>
          </cell>
          <cell r="C382" t="str">
            <v>S TAMIZH SELVAN</v>
          </cell>
          <cell r="D382" t="str">
            <v>253</v>
          </cell>
          <cell r="E382" t="str">
            <v>Pharma Field Force</v>
          </cell>
        </row>
        <row r="383">
          <cell r="A383">
            <v>100383</v>
          </cell>
          <cell r="B383" t="str">
            <v>R</v>
          </cell>
          <cell r="C383" t="str">
            <v>J R RAJKUMAR</v>
          </cell>
          <cell r="D383" t="str">
            <v>511</v>
          </cell>
          <cell r="E383" t="str">
            <v>ACCM &amp; GDS MADRAS</v>
          </cell>
        </row>
        <row r="384">
          <cell r="A384">
            <v>100384</v>
          </cell>
          <cell r="B384" t="str">
            <v>R</v>
          </cell>
          <cell r="C384" t="str">
            <v>ASHWIN M DUGGAL</v>
          </cell>
          <cell r="D384" t="str">
            <v>892</v>
          </cell>
          <cell r="E384" t="str">
            <v>INTERNATIONAL TRADING PHARMA</v>
          </cell>
        </row>
        <row r="385">
          <cell r="A385">
            <v>100385</v>
          </cell>
          <cell r="B385" t="str">
            <v>R</v>
          </cell>
          <cell r="C385" t="str">
            <v>D RAGHUWANSHI</v>
          </cell>
          <cell r="D385" t="str">
            <v>503</v>
          </cell>
          <cell r="E385" t="str">
            <v>ACCM &amp; GDS INDORE</v>
          </cell>
        </row>
        <row r="386">
          <cell r="A386">
            <v>100386</v>
          </cell>
          <cell r="B386" t="str">
            <v>R</v>
          </cell>
          <cell r="C386" t="str">
            <v>SANDEEP GHOSH</v>
          </cell>
          <cell r="D386" t="str">
            <v>503</v>
          </cell>
          <cell r="E386" t="str">
            <v>ACCM &amp; GDS INDORE</v>
          </cell>
        </row>
        <row r="387">
          <cell r="A387">
            <v>100387</v>
          </cell>
          <cell r="B387" t="str">
            <v>A</v>
          </cell>
          <cell r="C387" t="str">
            <v>N TRIVEDI</v>
          </cell>
          <cell r="D387" t="str">
            <v>503</v>
          </cell>
          <cell r="E387" t="str">
            <v>ACCM &amp; GDS INDORE</v>
          </cell>
        </row>
        <row r="388">
          <cell r="A388">
            <v>100388</v>
          </cell>
          <cell r="B388" t="str">
            <v>R</v>
          </cell>
          <cell r="C388" t="str">
            <v>A CHATTERJEE</v>
          </cell>
          <cell r="D388" t="str">
            <v>253</v>
          </cell>
          <cell r="E388" t="str">
            <v>Pharma Field Force</v>
          </cell>
        </row>
        <row r="389">
          <cell r="A389">
            <v>100389</v>
          </cell>
          <cell r="B389" t="str">
            <v>A</v>
          </cell>
          <cell r="C389" t="str">
            <v>LIYAQAT H KHAN</v>
          </cell>
          <cell r="D389" t="str">
            <v>503</v>
          </cell>
          <cell r="E389" t="str">
            <v>ACCM &amp; GDS INDORE</v>
          </cell>
        </row>
        <row r="390">
          <cell r="A390">
            <v>100390</v>
          </cell>
          <cell r="B390" t="str">
            <v>R</v>
          </cell>
          <cell r="C390" t="str">
            <v>ARGHYA SINHA</v>
          </cell>
          <cell r="D390" t="str">
            <v>504</v>
          </cell>
          <cell r="E390" t="str">
            <v>ACCM &amp; GDS JAIPUR</v>
          </cell>
        </row>
        <row r="391">
          <cell r="A391">
            <v>100391</v>
          </cell>
          <cell r="B391" t="str">
            <v>A</v>
          </cell>
          <cell r="C391" t="str">
            <v>JOHN ABRAHAM</v>
          </cell>
          <cell r="D391" t="str">
            <v>513</v>
          </cell>
          <cell r="E391" t="str">
            <v>ACCM &amp; GDS B'LORE</v>
          </cell>
        </row>
        <row r="392">
          <cell r="A392">
            <v>100392</v>
          </cell>
          <cell r="B392" t="str">
            <v>A</v>
          </cell>
          <cell r="C392" t="str">
            <v>NITINKUMAR K PATEL</v>
          </cell>
          <cell r="D392" t="str">
            <v>505</v>
          </cell>
          <cell r="E392" t="str">
            <v>ACCM &amp; GDS A'BAD</v>
          </cell>
        </row>
        <row r="393">
          <cell r="A393">
            <v>100393</v>
          </cell>
          <cell r="B393" t="str">
            <v>R</v>
          </cell>
          <cell r="C393" t="str">
            <v>PARTHO CHATTERJEE</v>
          </cell>
          <cell r="D393" t="str">
            <v>518</v>
          </cell>
          <cell r="E393" t="str">
            <v>ACCM &amp; GDS PATNA</v>
          </cell>
        </row>
        <row r="394">
          <cell r="A394">
            <v>100394</v>
          </cell>
          <cell r="B394" t="str">
            <v>R</v>
          </cell>
          <cell r="C394" t="str">
            <v>USHA G CHENNURU</v>
          </cell>
          <cell r="D394" t="str">
            <v>851</v>
          </cell>
          <cell r="E394" t="str">
            <v>MEDICAL</v>
          </cell>
        </row>
        <row r="395">
          <cell r="A395">
            <v>100395</v>
          </cell>
          <cell r="B395" t="str">
            <v>R</v>
          </cell>
          <cell r="C395" t="str">
            <v>CHETNA SAXENA</v>
          </cell>
          <cell r="D395" t="str">
            <v>506</v>
          </cell>
          <cell r="E395" t="str">
            <v>ACCM &amp; GDS DELHI</v>
          </cell>
        </row>
        <row r="396">
          <cell r="A396">
            <v>100396</v>
          </cell>
          <cell r="B396" t="str">
            <v>R</v>
          </cell>
          <cell r="C396" t="str">
            <v>KULDEEP KUMAR SACHDEVA</v>
          </cell>
          <cell r="D396" t="str">
            <v>365</v>
          </cell>
          <cell r="E396" t="str">
            <v>AGRO-JAIPUR</v>
          </cell>
        </row>
        <row r="397">
          <cell r="A397">
            <v>100397</v>
          </cell>
          <cell r="B397" t="str">
            <v>R</v>
          </cell>
          <cell r="C397" t="str">
            <v>SIDDHARTH P CHAKRABORTY</v>
          </cell>
          <cell r="D397" t="str">
            <v>504</v>
          </cell>
          <cell r="E397" t="str">
            <v>ACCM &amp; GDS JAIPUR</v>
          </cell>
        </row>
        <row r="398">
          <cell r="A398">
            <v>100398</v>
          </cell>
          <cell r="B398" t="str">
            <v>R</v>
          </cell>
          <cell r="C398" t="str">
            <v>CHIRAG MODI</v>
          </cell>
          <cell r="D398" t="str">
            <v>505</v>
          </cell>
          <cell r="E398" t="str">
            <v>ACCM &amp; GDS A'BAD</v>
          </cell>
        </row>
        <row r="399">
          <cell r="A399">
            <v>100399</v>
          </cell>
          <cell r="B399" t="str">
            <v>R</v>
          </cell>
          <cell r="C399" t="str">
            <v>DEVDATTA PATAKE</v>
          </cell>
          <cell r="D399" t="str">
            <v>522</v>
          </cell>
          <cell r="E399" t="str">
            <v>SERTEC PUNE</v>
          </cell>
        </row>
        <row r="400">
          <cell r="A400">
            <v>100400</v>
          </cell>
          <cell r="B400" t="str">
            <v>R</v>
          </cell>
          <cell r="C400" t="str">
            <v>SOUMEN DAS</v>
          </cell>
          <cell r="D400" t="str">
            <v>516</v>
          </cell>
          <cell r="E400" t="str">
            <v>ACCM &amp; GDS CALCUTTA</v>
          </cell>
        </row>
        <row r="401">
          <cell r="A401">
            <v>100401</v>
          </cell>
          <cell r="B401" t="str">
            <v>R</v>
          </cell>
          <cell r="C401" t="str">
            <v>M ANAYAT ELLAHIE</v>
          </cell>
          <cell r="D401" t="str">
            <v>253</v>
          </cell>
          <cell r="E401" t="str">
            <v>Pharma Field Force</v>
          </cell>
        </row>
        <row r="402">
          <cell r="A402">
            <v>100402</v>
          </cell>
          <cell r="B402" t="str">
            <v>R</v>
          </cell>
          <cell r="C402" t="str">
            <v>S B POOJARY</v>
          </cell>
          <cell r="D402" t="str">
            <v>253</v>
          </cell>
          <cell r="E402" t="str">
            <v>Pharma Field Force</v>
          </cell>
        </row>
        <row r="403">
          <cell r="A403">
            <v>100403</v>
          </cell>
          <cell r="B403" t="str">
            <v>R</v>
          </cell>
          <cell r="C403" t="str">
            <v>DHARMENDRA PATHAK</v>
          </cell>
          <cell r="D403" t="str">
            <v>253</v>
          </cell>
          <cell r="E403" t="str">
            <v>Pharma Field Force</v>
          </cell>
        </row>
        <row r="404">
          <cell r="A404">
            <v>100404</v>
          </cell>
          <cell r="B404" t="str">
            <v>A</v>
          </cell>
          <cell r="C404" t="str">
            <v>KIRAN M GANDHI</v>
          </cell>
          <cell r="D404" t="str">
            <v>505</v>
          </cell>
          <cell r="E404" t="str">
            <v>ACCM &amp; GDS A'BAD</v>
          </cell>
        </row>
        <row r="405">
          <cell r="A405">
            <v>100405</v>
          </cell>
          <cell r="B405" t="str">
            <v>A</v>
          </cell>
          <cell r="C405" t="str">
            <v>SURAJIT BARUAH</v>
          </cell>
          <cell r="D405" t="str">
            <v>517</v>
          </cell>
          <cell r="E405" t="str">
            <v>ACCM &amp; GDS GUWAHATI</v>
          </cell>
        </row>
        <row r="406">
          <cell r="A406">
            <v>100406</v>
          </cell>
          <cell r="B406" t="str">
            <v>R</v>
          </cell>
          <cell r="C406" t="str">
            <v>RISHIKESH PATRO</v>
          </cell>
          <cell r="D406" t="str">
            <v>519</v>
          </cell>
          <cell r="E406" t="str">
            <v>ACCM &amp; GDS BURDWAN</v>
          </cell>
        </row>
        <row r="407">
          <cell r="A407">
            <v>100407</v>
          </cell>
          <cell r="B407" t="str">
            <v>R</v>
          </cell>
          <cell r="C407" t="str">
            <v>C RAJU</v>
          </cell>
          <cell r="D407" t="str">
            <v>512</v>
          </cell>
          <cell r="E407" t="str">
            <v>ACCM &amp; GDS ERNAKULAM</v>
          </cell>
        </row>
        <row r="408">
          <cell r="A408">
            <v>100408</v>
          </cell>
          <cell r="B408" t="str">
            <v>R</v>
          </cell>
          <cell r="C408" t="str">
            <v>VENKATESHA PRASAD H.</v>
          </cell>
          <cell r="D408" t="str">
            <v>513</v>
          </cell>
          <cell r="E408" t="str">
            <v>ACCM &amp; GDS B'LORE</v>
          </cell>
        </row>
        <row r="409">
          <cell r="A409">
            <v>100409</v>
          </cell>
          <cell r="B409" t="str">
            <v>R</v>
          </cell>
          <cell r="C409" t="str">
            <v>SUVIR.TIWARI</v>
          </cell>
          <cell r="D409" t="str">
            <v>504</v>
          </cell>
          <cell r="E409" t="str">
            <v>ACCM &amp; GDS JAIPUR</v>
          </cell>
        </row>
        <row r="410">
          <cell r="A410">
            <v>100410</v>
          </cell>
          <cell r="B410" t="str">
            <v>R</v>
          </cell>
          <cell r="C410" t="str">
            <v>K SANKARAN</v>
          </cell>
          <cell r="D410" t="str">
            <v>973</v>
          </cell>
          <cell r="E410" t="str">
            <v>Accounts</v>
          </cell>
        </row>
        <row r="411">
          <cell r="A411">
            <v>100411</v>
          </cell>
          <cell r="B411" t="str">
            <v>R</v>
          </cell>
          <cell r="C411" t="str">
            <v>NILESH ARVIND PATANKAR</v>
          </cell>
          <cell r="D411" t="str">
            <v>973</v>
          </cell>
          <cell r="E411" t="str">
            <v>Accounts</v>
          </cell>
        </row>
        <row r="412">
          <cell r="A412">
            <v>100412</v>
          </cell>
          <cell r="B412" t="str">
            <v>R</v>
          </cell>
          <cell r="C412" t="str">
            <v>VIKRAM BHARDWAJ</v>
          </cell>
          <cell r="D412" t="str">
            <v>253</v>
          </cell>
          <cell r="E412" t="str">
            <v>Pharma Field Force</v>
          </cell>
        </row>
        <row r="413">
          <cell r="A413">
            <v>100413</v>
          </cell>
          <cell r="B413" t="str">
            <v>R</v>
          </cell>
          <cell r="C413" t="str">
            <v>ALOK  SRIVASTAVA</v>
          </cell>
          <cell r="D413" t="str">
            <v>508</v>
          </cell>
          <cell r="E413" t="str">
            <v>ACCM &amp;GDS MEERUT</v>
          </cell>
        </row>
        <row r="414">
          <cell r="A414">
            <v>100414</v>
          </cell>
          <cell r="B414" t="str">
            <v>R</v>
          </cell>
          <cell r="C414" t="str">
            <v>V S CHOUHAN</v>
          </cell>
          <cell r="D414" t="str">
            <v>507</v>
          </cell>
          <cell r="E414" t="str">
            <v>ACCM &amp; GDS LUCKNOW</v>
          </cell>
        </row>
        <row r="415">
          <cell r="A415">
            <v>100415</v>
          </cell>
          <cell r="B415" t="str">
            <v>R</v>
          </cell>
          <cell r="C415" t="str">
            <v>GEETALI BASU</v>
          </cell>
          <cell r="D415" t="str">
            <v>507</v>
          </cell>
          <cell r="E415" t="str">
            <v>ACCM &amp; GDS LUCKNOW</v>
          </cell>
        </row>
        <row r="416">
          <cell r="A416">
            <v>100416</v>
          </cell>
          <cell r="B416" t="str">
            <v>R</v>
          </cell>
          <cell r="C416" t="str">
            <v>KAMAL RABBANI</v>
          </cell>
          <cell r="D416" t="str">
            <v>507</v>
          </cell>
          <cell r="E416" t="str">
            <v>ACCM &amp; GDS LUCKNOW</v>
          </cell>
        </row>
        <row r="417">
          <cell r="A417">
            <v>100417</v>
          </cell>
          <cell r="B417" t="str">
            <v>R</v>
          </cell>
          <cell r="C417" t="str">
            <v>SANJEEV JAIN</v>
          </cell>
          <cell r="D417" t="str">
            <v>507</v>
          </cell>
          <cell r="E417" t="str">
            <v>ACCM &amp; GDS LUCKNOW</v>
          </cell>
        </row>
        <row r="418">
          <cell r="A418">
            <v>100418</v>
          </cell>
          <cell r="B418" t="str">
            <v>R</v>
          </cell>
          <cell r="C418" t="str">
            <v>GAUTAM KUMAR ROY</v>
          </cell>
          <cell r="D418" t="str">
            <v>253</v>
          </cell>
          <cell r="E418" t="str">
            <v>Pharma Field Force</v>
          </cell>
        </row>
        <row r="419">
          <cell r="A419">
            <v>100419</v>
          </cell>
          <cell r="B419" t="str">
            <v>R</v>
          </cell>
          <cell r="C419" t="str">
            <v>M S PATHAN</v>
          </cell>
          <cell r="D419" t="str">
            <v>393</v>
          </cell>
          <cell r="E419" t="str">
            <v>AGRO-INTERNATIONAL TRADING</v>
          </cell>
        </row>
        <row r="420">
          <cell r="A420">
            <v>100420</v>
          </cell>
          <cell r="B420" t="str">
            <v>R</v>
          </cell>
          <cell r="C420" t="str">
            <v>MANISH GOEL</v>
          </cell>
          <cell r="D420" t="str">
            <v>504</v>
          </cell>
          <cell r="E420" t="str">
            <v>ACCM &amp; GDS JAIPUR</v>
          </cell>
        </row>
        <row r="421">
          <cell r="A421">
            <v>100421</v>
          </cell>
          <cell r="B421" t="str">
            <v>R</v>
          </cell>
          <cell r="C421" t="str">
            <v>GEETA ARORA</v>
          </cell>
          <cell r="D421" t="str">
            <v>253</v>
          </cell>
          <cell r="E421" t="str">
            <v>Pharma Field Force</v>
          </cell>
        </row>
        <row r="422">
          <cell r="A422">
            <v>100422</v>
          </cell>
          <cell r="B422" t="str">
            <v>R</v>
          </cell>
          <cell r="C422" t="str">
            <v>ANIL KUMAR SARAN</v>
          </cell>
          <cell r="D422" t="str">
            <v>507</v>
          </cell>
          <cell r="E422" t="str">
            <v>ACCM &amp; GDS LUCKNOW</v>
          </cell>
        </row>
        <row r="423">
          <cell r="A423">
            <v>100423</v>
          </cell>
          <cell r="B423" t="str">
            <v>A</v>
          </cell>
          <cell r="C423" t="str">
            <v>CHANDRA VEER SINGH</v>
          </cell>
          <cell r="D423" t="str">
            <v>373</v>
          </cell>
          <cell r="E423" t="str">
            <v>AGRO-AHMEDABAD</v>
          </cell>
        </row>
        <row r="424">
          <cell r="A424">
            <v>100424</v>
          </cell>
          <cell r="B424" t="str">
            <v>A</v>
          </cell>
          <cell r="C424" t="str">
            <v>GULSHAN S PATEL</v>
          </cell>
          <cell r="D424" t="str">
            <v>972</v>
          </cell>
          <cell r="E424" t="str">
            <v>President Office</v>
          </cell>
        </row>
        <row r="425">
          <cell r="A425">
            <v>100425</v>
          </cell>
          <cell r="B425" t="str">
            <v>R</v>
          </cell>
          <cell r="C425" t="str">
            <v>O A KUMAR</v>
          </cell>
          <cell r="D425" t="str">
            <v>253</v>
          </cell>
          <cell r="E425" t="str">
            <v>Pharma Field Force</v>
          </cell>
        </row>
        <row r="426">
          <cell r="A426">
            <v>100426</v>
          </cell>
          <cell r="B426" t="str">
            <v>A</v>
          </cell>
          <cell r="C426" t="str">
            <v>ASHOK LALASANGHI</v>
          </cell>
          <cell r="D426" t="str">
            <v>513</v>
          </cell>
          <cell r="E426" t="str">
            <v>ACCM &amp; GDS B'LORE</v>
          </cell>
        </row>
        <row r="427">
          <cell r="A427">
            <v>100427</v>
          </cell>
          <cell r="B427" t="str">
            <v>R</v>
          </cell>
          <cell r="C427" t="str">
            <v>N SREENIVASA MURTHY</v>
          </cell>
          <cell r="D427" t="str">
            <v>513</v>
          </cell>
          <cell r="E427" t="str">
            <v>ACCM &amp; GDS B'LORE</v>
          </cell>
        </row>
        <row r="428">
          <cell r="A428">
            <v>100428</v>
          </cell>
          <cell r="B428" t="str">
            <v>R</v>
          </cell>
          <cell r="C428" t="str">
            <v>P T PONNAMBALAM</v>
          </cell>
          <cell r="D428" t="str">
            <v>511</v>
          </cell>
          <cell r="E428" t="str">
            <v>ACCM &amp; GDS MADRAS</v>
          </cell>
        </row>
        <row r="429">
          <cell r="A429">
            <v>100429</v>
          </cell>
          <cell r="B429" t="str">
            <v>R</v>
          </cell>
          <cell r="C429" t="str">
            <v>K K SEENIVASAN</v>
          </cell>
          <cell r="D429" t="str">
            <v>511</v>
          </cell>
          <cell r="E429" t="str">
            <v>ACCM &amp; GDS MADRAS</v>
          </cell>
        </row>
        <row r="430">
          <cell r="A430">
            <v>100430</v>
          </cell>
          <cell r="B430" t="str">
            <v>R</v>
          </cell>
          <cell r="C430" t="str">
            <v>P S ANANTNARAYAN</v>
          </cell>
          <cell r="D430" t="str">
            <v>253</v>
          </cell>
          <cell r="E430" t="str">
            <v>Pharma Field Force</v>
          </cell>
        </row>
        <row r="431">
          <cell r="A431">
            <v>100431</v>
          </cell>
          <cell r="B431" t="str">
            <v>R</v>
          </cell>
          <cell r="C431" t="str">
            <v>NAYAN J PARHAR</v>
          </cell>
          <cell r="D431" t="str">
            <v>858</v>
          </cell>
          <cell r="E431" t="str">
            <v>PHARMA PROMOTION - GENERIC</v>
          </cell>
        </row>
        <row r="432">
          <cell r="A432">
            <v>100432</v>
          </cell>
          <cell r="B432" t="str">
            <v>R</v>
          </cell>
          <cell r="C432" t="str">
            <v>SUBHAJIT CHAKRABORTY</v>
          </cell>
          <cell r="D432" t="str">
            <v>516</v>
          </cell>
          <cell r="E432" t="str">
            <v>ACCM &amp; GDS CALCUTTA</v>
          </cell>
        </row>
        <row r="433">
          <cell r="A433">
            <v>100433</v>
          </cell>
          <cell r="B433" t="str">
            <v>R</v>
          </cell>
          <cell r="C433" t="str">
            <v>BHASKAR JYOTI GOGOI</v>
          </cell>
          <cell r="D433" t="str">
            <v>537</v>
          </cell>
          <cell r="E433" t="str">
            <v>SERTEC GUWAHATI</v>
          </cell>
        </row>
        <row r="434">
          <cell r="A434">
            <v>100434</v>
          </cell>
          <cell r="B434" t="str">
            <v>A</v>
          </cell>
          <cell r="C434" t="str">
            <v>B SRI HARSHA</v>
          </cell>
          <cell r="D434" t="str">
            <v>514</v>
          </cell>
          <cell r="E434" t="str">
            <v>ACCM &amp; GDS H'BAD</v>
          </cell>
        </row>
        <row r="435">
          <cell r="A435">
            <v>100435</v>
          </cell>
          <cell r="B435" t="str">
            <v>R</v>
          </cell>
          <cell r="C435" t="str">
            <v>AWADHESH KUMAR</v>
          </cell>
          <cell r="D435" t="str">
            <v>518</v>
          </cell>
          <cell r="E435" t="str">
            <v>ACCM &amp; GDS PATNA</v>
          </cell>
        </row>
        <row r="436">
          <cell r="A436">
            <v>100436</v>
          </cell>
          <cell r="B436" t="str">
            <v>R</v>
          </cell>
          <cell r="C436" t="str">
            <v>SHANTANU MITRA</v>
          </cell>
          <cell r="D436" t="str">
            <v>253</v>
          </cell>
          <cell r="E436" t="str">
            <v>Pharma Field Force</v>
          </cell>
        </row>
        <row r="437">
          <cell r="A437">
            <v>100437</v>
          </cell>
          <cell r="B437" t="str">
            <v>R</v>
          </cell>
          <cell r="C437" t="str">
            <v>NAMDEV RAO</v>
          </cell>
          <cell r="D437" t="str">
            <v>511</v>
          </cell>
          <cell r="E437" t="str">
            <v>ACCM &amp; GDS MADRAS</v>
          </cell>
        </row>
        <row r="438">
          <cell r="A438">
            <v>100438</v>
          </cell>
          <cell r="B438" t="str">
            <v>A</v>
          </cell>
          <cell r="C438" t="str">
            <v>JOSE ANTONY</v>
          </cell>
          <cell r="D438" t="str">
            <v>512</v>
          </cell>
          <cell r="E438" t="str">
            <v>ACCM &amp; GDS ERNAKULAM</v>
          </cell>
        </row>
        <row r="439">
          <cell r="A439">
            <v>100439</v>
          </cell>
          <cell r="B439" t="str">
            <v>R</v>
          </cell>
          <cell r="C439" t="str">
            <v>SHRIPAD CHILLAL</v>
          </cell>
          <cell r="D439" t="str">
            <v>513</v>
          </cell>
          <cell r="E439" t="str">
            <v>ACCM &amp; GDS B'LORE</v>
          </cell>
        </row>
        <row r="440">
          <cell r="A440">
            <v>100440</v>
          </cell>
          <cell r="B440" t="str">
            <v>R</v>
          </cell>
          <cell r="C440" t="str">
            <v>N.GANDHI</v>
          </cell>
          <cell r="D440" t="str">
            <v>983</v>
          </cell>
          <cell r="E440" t="str">
            <v>Projects</v>
          </cell>
        </row>
        <row r="441">
          <cell r="A441">
            <v>100441</v>
          </cell>
          <cell r="B441" t="str">
            <v>R</v>
          </cell>
          <cell r="C441" t="str">
            <v>ANINDYA CHAKRABORTY</v>
          </cell>
          <cell r="D441" t="str">
            <v>253</v>
          </cell>
          <cell r="E441" t="str">
            <v>Pharma Field Force</v>
          </cell>
        </row>
        <row r="442">
          <cell r="A442">
            <v>100442</v>
          </cell>
          <cell r="B442" t="str">
            <v>A</v>
          </cell>
          <cell r="C442" t="str">
            <v>S B MARGI</v>
          </cell>
          <cell r="D442" t="str">
            <v>974</v>
          </cell>
          <cell r="E442" t="str">
            <v>MIS</v>
          </cell>
        </row>
        <row r="443">
          <cell r="A443">
            <v>100443</v>
          </cell>
          <cell r="B443" t="str">
            <v>R</v>
          </cell>
          <cell r="C443" t="str">
            <v>SANDIPAN CHATTERJEE</v>
          </cell>
          <cell r="D443" t="str">
            <v>519</v>
          </cell>
          <cell r="E443" t="str">
            <v>ACCM &amp; GDS BURDWAN</v>
          </cell>
        </row>
        <row r="444">
          <cell r="A444">
            <v>100444</v>
          </cell>
          <cell r="B444" t="str">
            <v>R</v>
          </cell>
          <cell r="C444" t="str">
            <v>S.P.SOOD</v>
          </cell>
          <cell r="D444" t="str">
            <v>821</v>
          </cell>
          <cell r="E444" t="str">
            <v>PHARMA DISTRIBUTION</v>
          </cell>
        </row>
        <row r="445">
          <cell r="A445">
            <v>100445</v>
          </cell>
          <cell r="B445" t="str">
            <v>R</v>
          </cell>
          <cell r="C445" t="str">
            <v>SUBHASH A CHOUGULE</v>
          </cell>
          <cell r="D445" t="str">
            <v>502</v>
          </cell>
          <cell r="E445" t="str">
            <v>ACCM &amp; GDS PUNE</v>
          </cell>
        </row>
        <row r="446">
          <cell r="A446">
            <v>100446</v>
          </cell>
          <cell r="B446" t="str">
            <v>R</v>
          </cell>
          <cell r="C446" t="str">
            <v>NAVDEEP KUMAR SHARMA</v>
          </cell>
          <cell r="D446" t="str">
            <v>506</v>
          </cell>
          <cell r="E446" t="str">
            <v>ACCM &amp; GDS DELHI</v>
          </cell>
        </row>
        <row r="447">
          <cell r="A447">
            <v>100447</v>
          </cell>
          <cell r="B447" t="str">
            <v>R</v>
          </cell>
          <cell r="C447" t="str">
            <v>AMIT CHATURVEDI</v>
          </cell>
          <cell r="D447" t="str">
            <v>253</v>
          </cell>
          <cell r="E447" t="str">
            <v>Pharma Field Force</v>
          </cell>
        </row>
        <row r="448">
          <cell r="A448">
            <v>100448</v>
          </cell>
          <cell r="B448" t="str">
            <v>R</v>
          </cell>
          <cell r="C448" t="str">
            <v>P MAHENDRAPANDIAN</v>
          </cell>
          <cell r="D448" t="str">
            <v>367</v>
          </cell>
          <cell r="E448" t="str">
            <v>AGRO FIELD FORCE MADURAI</v>
          </cell>
        </row>
        <row r="449">
          <cell r="A449">
            <v>100449</v>
          </cell>
          <cell r="B449" t="str">
            <v>R</v>
          </cell>
          <cell r="C449" t="str">
            <v>R.B.JAYAKUMAR</v>
          </cell>
          <cell r="D449" t="str">
            <v>512</v>
          </cell>
          <cell r="E449" t="str">
            <v>ACCM &amp; GDS ERNAKULAM</v>
          </cell>
        </row>
        <row r="450">
          <cell r="A450">
            <v>100450</v>
          </cell>
          <cell r="B450" t="str">
            <v>R</v>
          </cell>
          <cell r="C450" t="str">
            <v>DURGA SINGH BHATI</v>
          </cell>
          <cell r="D450" t="str">
            <v>365</v>
          </cell>
          <cell r="E450" t="str">
            <v>AGRO-JAIPUR</v>
          </cell>
        </row>
        <row r="451">
          <cell r="A451">
            <v>100451</v>
          </cell>
          <cell r="B451" t="str">
            <v>R</v>
          </cell>
          <cell r="C451" t="str">
            <v>KAMLESH M PATEL</v>
          </cell>
          <cell r="D451" t="str">
            <v>373</v>
          </cell>
          <cell r="E451" t="str">
            <v>AGRO-AHMEDABAD</v>
          </cell>
        </row>
        <row r="452">
          <cell r="A452">
            <v>100452</v>
          </cell>
          <cell r="B452" t="str">
            <v>R</v>
          </cell>
          <cell r="C452" t="str">
            <v>TEJINDER SINGH JASSAL</v>
          </cell>
          <cell r="D452" t="str">
            <v>509</v>
          </cell>
          <cell r="E452" t="str">
            <v>ACCM &amp;GDS LUDHIANA</v>
          </cell>
        </row>
        <row r="453">
          <cell r="A453">
            <v>100453</v>
          </cell>
          <cell r="B453" t="str">
            <v>R</v>
          </cell>
          <cell r="C453" t="str">
            <v>DINESH SHARMA</v>
          </cell>
          <cell r="D453" t="str">
            <v>504</v>
          </cell>
          <cell r="E453" t="str">
            <v>ACCM &amp; GDS JAIPUR</v>
          </cell>
        </row>
        <row r="454">
          <cell r="A454">
            <v>100454</v>
          </cell>
          <cell r="B454" t="str">
            <v>R</v>
          </cell>
          <cell r="C454" t="str">
            <v>RASHNA COOPER</v>
          </cell>
          <cell r="D454" t="str">
            <v>973</v>
          </cell>
          <cell r="E454" t="str">
            <v>Accounts</v>
          </cell>
        </row>
        <row r="455">
          <cell r="A455">
            <v>100455</v>
          </cell>
          <cell r="B455" t="str">
            <v>R</v>
          </cell>
          <cell r="C455" t="str">
            <v>PUNITKUMAR B BHATT</v>
          </cell>
          <cell r="D455" t="str">
            <v>253</v>
          </cell>
          <cell r="E455" t="str">
            <v>Pharma Field Force</v>
          </cell>
        </row>
        <row r="456">
          <cell r="A456">
            <v>100456</v>
          </cell>
          <cell r="B456" t="str">
            <v>R</v>
          </cell>
          <cell r="C456" t="str">
            <v>S S DHALIWAL</v>
          </cell>
          <cell r="D456" t="str">
            <v>361</v>
          </cell>
          <cell r="E456" t="str">
            <v>AGRO-BHATINDA</v>
          </cell>
        </row>
        <row r="457">
          <cell r="A457">
            <v>100457</v>
          </cell>
          <cell r="B457" t="str">
            <v>R</v>
          </cell>
          <cell r="C457" t="str">
            <v>R VAITHIYANATHAN</v>
          </cell>
          <cell r="D457" t="str">
            <v>971</v>
          </cell>
          <cell r="E457" t="str">
            <v>Central Administration</v>
          </cell>
        </row>
        <row r="458">
          <cell r="A458">
            <v>100458</v>
          </cell>
          <cell r="B458" t="str">
            <v>A</v>
          </cell>
          <cell r="C458" t="str">
            <v>ANJALI  M TIPNIS</v>
          </cell>
          <cell r="D458" t="str">
            <v>974</v>
          </cell>
          <cell r="E458" t="str">
            <v>MIS</v>
          </cell>
        </row>
        <row r="459">
          <cell r="A459">
            <v>100459</v>
          </cell>
          <cell r="B459" t="str">
            <v>R</v>
          </cell>
          <cell r="C459" t="str">
            <v>ANIL SHARMA</v>
          </cell>
          <cell r="D459" t="str">
            <v>503</v>
          </cell>
          <cell r="E459" t="str">
            <v>ACCM &amp; GDS INDORE</v>
          </cell>
        </row>
        <row r="460">
          <cell r="A460">
            <v>100460</v>
          </cell>
          <cell r="B460" t="str">
            <v>R</v>
          </cell>
          <cell r="C460" t="str">
            <v>ASIF QURAISHI</v>
          </cell>
          <cell r="D460" t="str">
            <v>503</v>
          </cell>
          <cell r="E460" t="str">
            <v>ACCM &amp; GDS INDORE</v>
          </cell>
        </row>
        <row r="461">
          <cell r="A461">
            <v>100461</v>
          </cell>
          <cell r="B461" t="str">
            <v>R</v>
          </cell>
          <cell r="C461" t="str">
            <v>D RAMKUMAR</v>
          </cell>
          <cell r="D461" t="str">
            <v>973</v>
          </cell>
          <cell r="E461" t="str">
            <v>Accounts</v>
          </cell>
        </row>
        <row r="462">
          <cell r="A462">
            <v>100462</v>
          </cell>
          <cell r="B462" t="str">
            <v>R</v>
          </cell>
          <cell r="C462" t="str">
            <v>ULHAS C RANADE</v>
          </cell>
          <cell r="D462" t="str">
            <v>973</v>
          </cell>
          <cell r="E462" t="str">
            <v>Accounts</v>
          </cell>
        </row>
        <row r="463">
          <cell r="A463">
            <v>100463</v>
          </cell>
          <cell r="B463" t="str">
            <v>R</v>
          </cell>
          <cell r="C463" t="str">
            <v>M S JAGUSHTE</v>
          </cell>
          <cell r="D463" t="str">
            <v>502</v>
          </cell>
          <cell r="E463" t="str">
            <v>ACCM &amp; GDS PUNE</v>
          </cell>
        </row>
        <row r="464">
          <cell r="A464">
            <v>100464</v>
          </cell>
          <cell r="B464" t="str">
            <v>A</v>
          </cell>
          <cell r="C464" t="str">
            <v>YATIN R DANGE</v>
          </cell>
          <cell r="D464" t="str">
            <v>855</v>
          </cell>
          <cell r="E464" t="str">
            <v>PHARMA PROMOTION ACCUMED</v>
          </cell>
        </row>
        <row r="465">
          <cell r="A465">
            <v>100465</v>
          </cell>
          <cell r="B465" t="str">
            <v>A</v>
          </cell>
          <cell r="C465" t="str">
            <v>P K SURESH KUMAR</v>
          </cell>
          <cell r="D465" t="str">
            <v>321</v>
          </cell>
          <cell r="E465" t="str">
            <v>Agro Distribution</v>
          </cell>
        </row>
        <row r="466">
          <cell r="A466">
            <v>100466</v>
          </cell>
          <cell r="B466" t="str">
            <v>R</v>
          </cell>
          <cell r="C466" t="str">
            <v>HARSH V TIWARI</v>
          </cell>
          <cell r="D466" t="str">
            <v>371</v>
          </cell>
          <cell r="E466" t="str">
            <v>AGRO-AKOLA</v>
          </cell>
        </row>
        <row r="467">
          <cell r="A467">
            <v>100467</v>
          </cell>
          <cell r="B467" t="str">
            <v>R</v>
          </cell>
          <cell r="C467" t="str">
            <v>D SOOD</v>
          </cell>
          <cell r="D467" t="str">
            <v>370</v>
          </cell>
          <cell r="E467" t="str">
            <v>AGRO FIELD FORCE INDORE</v>
          </cell>
        </row>
        <row r="468">
          <cell r="A468">
            <v>100468</v>
          </cell>
          <cell r="B468" t="str">
            <v>R</v>
          </cell>
          <cell r="C468" t="str">
            <v>HARSHAD KANCHAN</v>
          </cell>
          <cell r="D468" t="str">
            <v>974</v>
          </cell>
          <cell r="E468" t="str">
            <v>MIS</v>
          </cell>
        </row>
        <row r="469">
          <cell r="A469">
            <v>100469</v>
          </cell>
          <cell r="B469" t="str">
            <v>A</v>
          </cell>
          <cell r="C469" t="str">
            <v>ZULEKHA R SHAIKH</v>
          </cell>
          <cell r="D469" t="str">
            <v>855</v>
          </cell>
          <cell r="E469" t="str">
            <v>PHARMA PROMOTION ACCUMED</v>
          </cell>
        </row>
        <row r="470">
          <cell r="A470">
            <v>100470</v>
          </cell>
          <cell r="B470" t="str">
            <v>R</v>
          </cell>
          <cell r="C470" t="str">
            <v>AUSTIN OLIVERA</v>
          </cell>
          <cell r="D470" t="str">
            <v>253</v>
          </cell>
          <cell r="E470" t="str">
            <v>Pharma Field Force</v>
          </cell>
        </row>
        <row r="471">
          <cell r="A471">
            <v>100471</v>
          </cell>
          <cell r="B471" t="str">
            <v>R</v>
          </cell>
          <cell r="C471" t="str">
            <v>K ANAND</v>
          </cell>
          <cell r="D471" t="str">
            <v>511</v>
          </cell>
          <cell r="E471" t="str">
            <v>ACCM &amp; GDS MADRAS</v>
          </cell>
        </row>
        <row r="472">
          <cell r="A472">
            <v>100472</v>
          </cell>
          <cell r="B472" t="str">
            <v>R</v>
          </cell>
          <cell r="C472" t="str">
            <v>SUDIPTA PAUL</v>
          </cell>
          <cell r="D472" t="str">
            <v>253</v>
          </cell>
          <cell r="E472" t="str">
            <v>Pharma Field Force</v>
          </cell>
        </row>
        <row r="473">
          <cell r="A473">
            <v>100473</v>
          </cell>
          <cell r="B473" t="str">
            <v>R</v>
          </cell>
          <cell r="C473" t="str">
            <v>DEVANG DAWAWALA</v>
          </cell>
          <cell r="D473" t="str">
            <v>505</v>
          </cell>
          <cell r="E473" t="str">
            <v>ACCM &amp; GDS A'BAD</v>
          </cell>
        </row>
        <row r="474">
          <cell r="A474">
            <v>100474</v>
          </cell>
          <cell r="B474" t="str">
            <v>R</v>
          </cell>
          <cell r="C474" t="str">
            <v>GAUTAM BANERJEE</v>
          </cell>
          <cell r="D474" t="str">
            <v>443</v>
          </cell>
          <cell r="E474" t="str">
            <v>PATNA</v>
          </cell>
        </row>
        <row r="475">
          <cell r="A475">
            <v>100475</v>
          </cell>
          <cell r="B475" t="str">
            <v>R</v>
          </cell>
          <cell r="C475" t="str">
            <v>V NAGARJUNA REDDY</v>
          </cell>
          <cell r="D475" t="str">
            <v>353</v>
          </cell>
          <cell r="E475" t="str">
            <v>Agro Field Force</v>
          </cell>
        </row>
        <row r="476">
          <cell r="A476">
            <v>100476</v>
          </cell>
          <cell r="B476" t="str">
            <v>R</v>
          </cell>
          <cell r="C476" t="str">
            <v>KARISHMA DESAI</v>
          </cell>
          <cell r="D476" t="str">
            <v>253</v>
          </cell>
          <cell r="E476" t="str">
            <v>Pharma Field Force</v>
          </cell>
        </row>
        <row r="477">
          <cell r="A477">
            <v>100477</v>
          </cell>
          <cell r="B477" t="str">
            <v>A</v>
          </cell>
          <cell r="C477" t="str">
            <v>SHAILA   D'SOUZA</v>
          </cell>
          <cell r="D477" t="str">
            <v>855</v>
          </cell>
          <cell r="E477" t="str">
            <v>PHARMA PROMOTION ACCUMED</v>
          </cell>
        </row>
        <row r="478">
          <cell r="A478">
            <v>100478</v>
          </cell>
          <cell r="B478" t="str">
            <v>R</v>
          </cell>
          <cell r="C478" t="str">
            <v>CHITRA TEKCHANDANI</v>
          </cell>
          <cell r="D478" t="str">
            <v>851</v>
          </cell>
          <cell r="E478" t="str">
            <v>MEDICAL</v>
          </cell>
        </row>
        <row r="479">
          <cell r="A479">
            <v>100479</v>
          </cell>
          <cell r="B479" t="str">
            <v>R</v>
          </cell>
          <cell r="C479" t="str">
            <v>SUJATA GADNIS</v>
          </cell>
          <cell r="D479" t="str">
            <v>973</v>
          </cell>
          <cell r="E479" t="str">
            <v>Accounts</v>
          </cell>
        </row>
        <row r="480">
          <cell r="A480">
            <v>100480</v>
          </cell>
          <cell r="B480" t="str">
            <v>R</v>
          </cell>
          <cell r="C480" t="str">
            <v>CHANDRASEKHAR SINGH</v>
          </cell>
          <cell r="D480" t="str">
            <v>352</v>
          </cell>
          <cell r="E480" t="str">
            <v>Agro Marketing</v>
          </cell>
        </row>
        <row r="481">
          <cell r="A481">
            <v>100481</v>
          </cell>
          <cell r="B481" t="str">
            <v>A</v>
          </cell>
          <cell r="C481" t="str">
            <v>T.V.RATHI</v>
          </cell>
          <cell r="D481" t="str">
            <v>983</v>
          </cell>
          <cell r="E481" t="str">
            <v>Projects</v>
          </cell>
        </row>
        <row r="482">
          <cell r="A482">
            <v>100482</v>
          </cell>
          <cell r="B482" t="str">
            <v>R</v>
          </cell>
          <cell r="C482" t="str">
            <v>S MOHAMMED SABEER</v>
          </cell>
          <cell r="D482" t="str">
            <v>353</v>
          </cell>
          <cell r="E482" t="str">
            <v>Agro Field Force</v>
          </cell>
        </row>
        <row r="483">
          <cell r="A483">
            <v>100483</v>
          </cell>
          <cell r="B483" t="str">
            <v>R</v>
          </cell>
          <cell r="C483" t="str">
            <v>J RAVINDRANATH RAO</v>
          </cell>
          <cell r="D483" t="str">
            <v>374</v>
          </cell>
          <cell r="E483" t="str">
            <v>AGRO FIELD FORCE S'BAD</v>
          </cell>
        </row>
        <row r="484">
          <cell r="A484">
            <v>100484</v>
          </cell>
          <cell r="B484" t="str">
            <v>A</v>
          </cell>
          <cell r="C484" t="str">
            <v>CLAUDETTE BARNES</v>
          </cell>
          <cell r="D484" t="str">
            <v>355</v>
          </cell>
          <cell r="E484" t="str">
            <v>AGRO MARKET DEVELOPMENT</v>
          </cell>
        </row>
        <row r="485">
          <cell r="A485">
            <v>100485</v>
          </cell>
          <cell r="B485" t="str">
            <v>R</v>
          </cell>
          <cell r="C485" t="str">
            <v>S.D.PATANKAR</v>
          </cell>
          <cell r="D485" t="str">
            <v>974</v>
          </cell>
          <cell r="E485" t="str">
            <v>MIS</v>
          </cell>
        </row>
        <row r="486">
          <cell r="A486">
            <v>100486</v>
          </cell>
          <cell r="B486" t="str">
            <v>R</v>
          </cell>
          <cell r="C486" t="str">
            <v>SOUMENDU GHOSH</v>
          </cell>
          <cell r="D486" t="str">
            <v>354</v>
          </cell>
          <cell r="E486" t="str">
            <v>AGRO MARKETING SERVICES</v>
          </cell>
        </row>
        <row r="487">
          <cell r="A487">
            <v>100487</v>
          </cell>
          <cell r="B487" t="str">
            <v>R</v>
          </cell>
          <cell r="C487" t="str">
            <v>APARNA G PODAR</v>
          </cell>
          <cell r="D487" t="str">
            <v>971</v>
          </cell>
          <cell r="E487" t="str">
            <v>Central Administration</v>
          </cell>
        </row>
        <row r="488">
          <cell r="A488">
            <v>100488</v>
          </cell>
          <cell r="B488" t="str">
            <v>A</v>
          </cell>
          <cell r="C488" t="str">
            <v>SHIVJIT SINGH</v>
          </cell>
          <cell r="D488" t="str">
            <v>821</v>
          </cell>
          <cell r="E488" t="str">
            <v>PHARMA DISTRIBUTION</v>
          </cell>
        </row>
        <row r="489">
          <cell r="A489">
            <v>100489</v>
          </cell>
          <cell r="B489" t="str">
            <v>R</v>
          </cell>
          <cell r="C489" t="str">
            <v>NARENDRA JAIMAN</v>
          </cell>
          <cell r="D489" t="str">
            <v>504</v>
          </cell>
          <cell r="E489" t="str">
            <v>ACCM &amp; GDS JAIPUR</v>
          </cell>
        </row>
        <row r="490">
          <cell r="A490">
            <v>100490</v>
          </cell>
          <cell r="B490" t="str">
            <v>R</v>
          </cell>
          <cell r="C490" t="str">
            <v>MADHU MANGAL KAUSHAL</v>
          </cell>
          <cell r="D490" t="str">
            <v>506</v>
          </cell>
          <cell r="E490" t="str">
            <v>ACCM &amp; GDS DELHI</v>
          </cell>
        </row>
        <row r="491">
          <cell r="A491">
            <v>100491</v>
          </cell>
          <cell r="B491" t="str">
            <v>R</v>
          </cell>
          <cell r="C491" t="str">
            <v>BHASKAR JHA</v>
          </cell>
          <cell r="D491" t="str">
            <v>506</v>
          </cell>
          <cell r="E491" t="str">
            <v>ACCM &amp; GDS DELHI</v>
          </cell>
        </row>
        <row r="492">
          <cell r="A492">
            <v>100492</v>
          </cell>
          <cell r="B492" t="str">
            <v>R</v>
          </cell>
          <cell r="C492" t="str">
            <v>R.B.GUPTA</v>
          </cell>
          <cell r="D492" t="str">
            <v>503</v>
          </cell>
          <cell r="E492" t="str">
            <v>ACCM &amp; GDS INDORE</v>
          </cell>
        </row>
        <row r="493">
          <cell r="A493">
            <v>100493</v>
          </cell>
          <cell r="B493" t="str">
            <v>R</v>
          </cell>
          <cell r="C493" t="str">
            <v>SHRI RAM</v>
          </cell>
          <cell r="D493" t="str">
            <v>518</v>
          </cell>
          <cell r="E493" t="str">
            <v>ACCM &amp; GDS PATNA</v>
          </cell>
        </row>
        <row r="494">
          <cell r="A494">
            <v>100494</v>
          </cell>
          <cell r="B494" t="str">
            <v>R</v>
          </cell>
          <cell r="C494" t="str">
            <v>P.R.PARAB</v>
          </cell>
          <cell r="D494" t="str">
            <v>974</v>
          </cell>
          <cell r="E494" t="str">
            <v>MIS</v>
          </cell>
        </row>
        <row r="495">
          <cell r="A495">
            <v>100495</v>
          </cell>
          <cell r="B495" t="str">
            <v>A</v>
          </cell>
          <cell r="C495" t="str">
            <v>SANJIB KUMAR CHOUDHURY</v>
          </cell>
          <cell r="D495" t="str">
            <v>576</v>
          </cell>
          <cell r="E495" t="str">
            <v>GENERIC CALCUTTA</v>
          </cell>
        </row>
        <row r="496">
          <cell r="A496">
            <v>100496</v>
          </cell>
          <cell r="B496" t="str">
            <v>A</v>
          </cell>
          <cell r="C496" t="str">
            <v>MALAY KUMAR BANERJEE</v>
          </cell>
          <cell r="D496" t="str">
            <v>519</v>
          </cell>
          <cell r="E496" t="str">
            <v>ACCM &amp; GDS BURDWAN</v>
          </cell>
        </row>
        <row r="497">
          <cell r="A497">
            <v>100497</v>
          </cell>
          <cell r="B497" t="str">
            <v>A</v>
          </cell>
          <cell r="C497" t="str">
            <v>D V PARADKAR</v>
          </cell>
          <cell r="D497" t="str">
            <v>501</v>
          </cell>
          <cell r="E497" t="str">
            <v>ACCM &amp; GDS MUMBAI</v>
          </cell>
        </row>
        <row r="498">
          <cell r="A498">
            <v>100498</v>
          </cell>
          <cell r="B498" t="str">
            <v>R</v>
          </cell>
          <cell r="C498" t="str">
            <v>BAPAN KUMAR BARMAN</v>
          </cell>
          <cell r="D498" t="str">
            <v>517</v>
          </cell>
          <cell r="E498" t="str">
            <v>ACCM &amp; GDS GUWAHATI</v>
          </cell>
        </row>
        <row r="499">
          <cell r="A499">
            <v>100499</v>
          </cell>
          <cell r="B499" t="str">
            <v>A</v>
          </cell>
          <cell r="C499" t="str">
            <v>RAJBABU SINGH</v>
          </cell>
          <cell r="D499" t="str">
            <v>517</v>
          </cell>
          <cell r="E499" t="str">
            <v>ACCM &amp; GDS GUWAHATI</v>
          </cell>
        </row>
        <row r="500">
          <cell r="A500">
            <v>100500</v>
          </cell>
          <cell r="B500" t="str">
            <v>R</v>
          </cell>
          <cell r="C500" t="str">
            <v>NEERAJ SHRIVASTAVA</v>
          </cell>
          <cell r="D500" t="str">
            <v>253</v>
          </cell>
          <cell r="E500" t="str">
            <v>Pharma Field Force</v>
          </cell>
        </row>
        <row r="501">
          <cell r="A501">
            <v>100501</v>
          </cell>
          <cell r="B501" t="str">
            <v>R</v>
          </cell>
          <cell r="C501" t="str">
            <v>NIRANJAN  MANDAL</v>
          </cell>
          <cell r="D501" t="str">
            <v>503</v>
          </cell>
          <cell r="E501" t="str">
            <v>ACCM &amp; GDS INDORE</v>
          </cell>
        </row>
        <row r="502">
          <cell r="A502">
            <v>100502</v>
          </cell>
          <cell r="B502" t="str">
            <v>R</v>
          </cell>
          <cell r="C502" t="str">
            <v>SANJAY DIMRI</v>
          </cell>
          <cell r="D502" t="str">
            <v>507</v>
          </cell>
          <cell r="E502" t="str">
            <v>ACCM &amp; GDS LUCKNOW</v>
          </cell>
        </row>
        <row r="503">
          <cell r="A503">
            <v>100503</v>
          </cell>
          <cell r="B503" t="str">
            <v>R</v>
          </cell>
          <cell r="C503" t="str">
            <v>MUKESH R PATEL</v>
          </cell>
          <cell r="D503" t="str">
            <v>393</v>
          </cell>
          <cell r="E503" t="str">
            <v>AGRO-INTERNATIONAL TRADING</v>
          </cell>
        </row>
        <row r="504">
          <cell r="A504">
            <v>100504</v>
          </cell>
          <cell r="B504" t="str">
            <v>R</v>
          </cell>
          <cell r="C504" t="str">
            <v>UDAY SENGUPTA</v>
          </cell>
          <cell r="D504" t="str">
            <v>516</v>
          </cell>
          <cell r="E504" t="str">
            <v>ACCM &amp; GDS CALCUTTA</v>
          </cell>
        </row>
        <row r="505">
          <cell r="A505">
            <v>100505</v>
          </cell>
          <cell r="B505" t="str">
            <v>R</v>
          </cell>
          <cell r="C505" t="str">
            <v>DIANA DANTI</v>
          </cell>
          <cell r="D505" t="str">
            <v>973</v>
          </cell>
          <cell r="E505" t="str">
            <v>Accounts</v>
          </cell>
        </row>
        <row r="506">
          <cell r="A506">
            <v>100506</v>
          </cell>
          <cell r="B506" t="str">
            <v>R</v>
          </cell>
          <cell r="C506" t="str">
            <v>PANKAJ C SHAH</v>
          </cell>
          <cell r="D506" t="str">
            <v>855</v>
          </cell>
          <cell r="E506" t="str">
            <v>PHARMA PROMOTION ACCUMED</v>
          </cell>
        </row>
        <row r="507">
          <cell r="A507">
            <v>100507</v>
          </cell>
          <cell r="B507" t="str">
            <v>R</v>
          </cell>
          <cell r="C507" t="str">
            <v>K H H P SARMA</v>
          </cell>
          <cell r="D507" t="str">
            <v>353</v>
          </cell>
          <cell r="E507" t="str">
            <v>Agro Field Force</v>
          </cell>
        </row>
        <row r="508">
          <cell r="A508">
            <v>100508</v>
          </cell>
          <cell r="B508" t="str">
            <v>R</v>
          </cell>
          <cell r="C508" t="str">
            <v>VIJAY SHARMA</v>
          </cell>
          <cell r="D508" t="str">
            <v>526</v>
          </cell>
          <cell r="E508" t="str">
            <v>SERTEC DELHI</v>
          </cell>
        </row>
        <row r="509">
          <cell r="A509">
            <v>100509</v>
          </cell>
          <cell r="B509" t="str">
            <v>R</v>
          </cell>
          <cell r="C509" t="str">
            <v>RUPASHRI J JATHAN</v>
          </cell>
          <cell r="D509" t="str">
            <v>973</v>
          </cell>
          <cell r="E509" t="str">
            <v>Accounts</v>
          </cell>
        </row>
        <row r="510">
          <cell r="A510">
            <v>100510</v>
          </cell>
          <cell r="B510" t="str">
            <v>A</v>
          </cell>
          <cell r="C510" t="str">
            <v>CH MURALI KRISHNA</v>
          </cell>
          <cell r="D510" t="str">
            <v>514</v>
          </cell>
          <cell r="E510" t="str">
            <v>ACCM &amp; GDS H'BAD</v>
          </cell>
        </row>
        <row r="511">
          <cell r="A511">
            <v>100511</v>
          </cell>
          <cell r="B511" t="str">
            <v>R</v>
          </cell>
          <cell r="C511" t="str">
            <v>LOUIS MENEZES</v>
          </cell>
          <cell r="D511" t="str">
            <v>855</v>
          </cell>
          <cell r="E511" t="str">
            <v>PHARMA PROMOTION ACCUMED</v>
          </cell>
        </row>
        <row r="512">
          <cell r="A512">
            <v>100512</v>
          </cell>
          <cell r="B512" t="str">
            <v>R</v>
          </cell>
          <cell r="C512" t="str">
            <v>PRATIBHA K NAGOTHANEKAR</v>
          </cell>
          <cell r="D512" t="str">
            <v>971</v>
          </cell>
          <cell r="E512" t="str">
            <v>Central Administration</v>
          </cell>
        </row>
        <row r="513">
          <cell r="A513">
            <v>100513</v>
          </cell>
          <cell r="B513" t="str">
            <v>R</v>
          </cell>
          <cell r="C513" t="str">
            <v>G K C HARISH</v>
          </cell>
          <cell r="D513" t="str">
            <v>852</v>
          </cell>
          <cell r="E513" t="str">
            <v>PHARMA -ADMINISTRATION</v>
          </cell>
        </row>
        <row r="514">
          <cell r="A514">
            <v>100514</v>
          </cell>
          <cell r="B514" t="str">
            <v>R</v>
          </cell>
          <cell r="C514" t="str">
            <v>AMITABH SHARMA</v>
          </cell>
          <cell r="D514" t="str">
            <v>517</v>
          </cell>
          <cell r="E514" t="str">
            <v>ACCM &amp; GDS GUWAHATI</v>
          </cell>
        </row>
        <row r="515">
          <cell r="A515">
            <v>100515</v>
          </cell>
          <cell r="B515" t="str">
            <v>R</v>
          </cell>
          <cell r="C515" t="str">
            <v>RANJIT BHUYAN</v>
          </cell>
          <cell r="D515" t="str">
            <v>517</v>
          </cell>
          <cell r="E515" t="str">
            <v>ACCM &amp; GDS GUWAHATI</v>
          </cell>
        </row>
        <row r="516">
          <cell r="A516">
            <v>100516</v>
          </cell>
          <cell r="B516" t="str">
            <v>A</v>
          </cell>
          <cell r="C516" t="str">
            <v>AMIT PRABHU</v>
          </cell>
          <cell r="D516" t="str">
            <v>501</v>
          </cell>
          <cell r="E516" t="str">
            <v>ACCM &amp; GDS MUMBAI</v>
          </cell>
        </row>
        <row r="517">
          <cell r="A517">
            <v>100517</v>
          </cell>
          <cell r="B517" t="str">
            <v>R</v>
          </cell>
          <cell r="C517" t="str">
            <v>SURESH KAROTIA</v>
          </cell>
          <cell r="D517" t="str">
            <v>501</v>
          </cell>
          <cell r="E517" t="str">
            <v>ACCM &amp; GDS MUMBAI</v>
          </cell>
        </row>
        <row r="518">
          <cell r="A518">
            <v>100518</v>
          </cell>
          <cell r="B518" t="str">
            <v>A</v>
          </cell>
          <cell r="C518" t="str">
            <v>BABLA SHETTY</v>
          </cell>
          <cell r="D518" t="str">
            <v>501</v>
          </cell>
          <cell r="E518" t="str">
            <v>ACCM &amp; GDS MUMBAI</v>
          </cell>
        </row>
        <row r="519">
          <cell r="A519">
            <v>100519</v>
          </cell>
          <cell r="B519" t="str">
            <v>R</v>
          </cell>
          <cell r="C519" t="str">
            <v>SACHIN DARAK</v>
          </cell>
          <cell r="D519" t="str">
            <v>502</v>
          </cell>
          <cell r="E519" t="str">
            <v>ACCM &amp; GDS PUNE</v>
          </cell>
        </row>
        <row r="520">
          <cell r="A520">
            <v>100520</v>
          </cell>
          <cell r="B520" t="str">
            <v>A</v>
          </cell>
          <cell r="C520" t="str">
            <v>AMAR SOMVANSHI</v>
          </cell>
          <cell r="D520" t="str">
            <v>505</v>
          </cell>
          <cell r="E520" t="str">
            <v>ACCM &amp; GDS A'BAD</v>
          </cell>
        </row>
        <row r="521">
          <cell r="A521">
            <v>100521</v>
          </cell>
          <cell r="B521" t="str">
            <v>R</v>
          </cell>
          <cell r="C521" t="str">
            <v>RAGHVENDRA SINGH</v>
          </cell>
          <cell r="D521" t="str">
            <v>253</v>
          </cell>
          <cell r="E521" t="str">
            <v>Pharma Field Force</v>
          </cell>
        </row>
        <row r="522">
          <cell r="A522">
            <v>100522</v>
          </cell>
          <cell r="B522" t="str">
            <v>R</v>
          </cell>
          <cell r="C522" t="str">
            <v>SANDEEP MITTAL</v>
          </cell>
          <cell r="D522" t="str">
            <v>508</v>
          </cell>
          <cell r="E522" t="str">
            <v>ACCM &amp;GDS MEERUT</v>
          </cell>
        </row>
        <row r="523">
          <cell r="A523">
            <v>100523</v>
          </cell>
          <cell r="B523" t="str">
            <v>R</v>
          </cell>
          <cell r="C523" t="str">
            <v>S ANANT</v>
          </cell>
          <cell r="D523" t="str">
            <v>513</v>
          </cell>
          <cell r="E523" t="str">
            <v>ACCM &amp; GDS B'LORE</v>
          </cell>
        </row>
        <row r="524">
          <cell r="A524">
            <v>100524</v>
          </cell>
          <cell r="B524" t="str">
            <v>R</v>
          </cell>
          <cell r="C524" t="str">
            <v>V UMASHANKAR</v>
          </cell>
          <cell r="D524" t="str">
            <v>513</v>
          </cell>
          <cell r="E524" t="str">
            <v>ACCM &amp; GDS B'LORE</v>
          </cell>
        </row>
        <row r="525">
          <cell r="A525">
            <v>100525</v>
          </cell>
          <cell r="B525" t="str">
            <v>R</v>
          </cell>
          <cell r="C525" t="str">
            <v>BRAJESH KUMAR PODDAR</v>
          </cell>
          <cell r="D525" t="str">
            <v>518</v>
          </cell>
          <cell r="E525" t="str">
            <v>ACCM &amp; GDS PATNA</v>
          </cell>
        </row>
        <row r="526">
          <cell r="A526">
            <v>100526</v>
          </cell>
          <cell r="B526" t="str">
            <v>R</v>
          </cell>
          <cell r="C526" t="str">
            <v>RAJESH SRIVASTAVA</v>
          </cell>
          <cell r="D526" t="str">
            <v>518</v>
          </cell>
          <cell r="E526" t="str">
            <v>ACCM &amp; GDS PATNA</v>
          </cell>
        </row>
        <row r="527">
          <cell r="A527">
            <v>100527</v>
          </cell>
          <cell r="B527" t="str">
            <v>R</v>
          </cell>
          <cell r="C527" t="str">
            <v>LOKESH TAK</v>
          </cell>
          <cell r="D527" t="str">
            <v>504</v>
          </cell>
          <cell r="E527" t="str">
            <v>ACCM &amp; GDS JAIPUR</v>
          </cell>
        </row>
        <row r="528">
          <cell r="A528">
            <v>100528</v>
          </cell>
          <cell r="B528" t="str">
            <v>R</v>
          </cell>
          <cell r="C528" t="str">
            <v>S SHIVKUMAR</v>
          </cell>
          <cell r="D528" t="str">
            <v>253</v>
          </cell>
          <cell r="E528" t="str">
            <v>Pharma Field Force</v>
          </cell>
        </row>
        <row r="529">
          <cell r="A529">
            <v>100529</v>
          </cell>
          <cell r="B529" t="str">
            <v>R</v>
          </cell>
          <cell r="C529" t="str">
            <v>LEENA P BHAGAT</v>
          </cell>
          <cell r="D529" t="str">
            <v>392</v>
          </cell>
          <cell r="E529" t="str">
            <v>AGRO-PURCHASE</v>
          </cell>
        </row>
        <row r="530">
          <cell r="A530">
            <v>100530</v>
          </cell>
          <cell r="B530" t="str">
            <v>R</v>
          </cell>
          <cell r="C530" t="str">
            <v>JAGDISHCHANDRA N MODY</v>
          </cell>
          <cell r="D530" t="str">
            <v>501</v>
          </cell>
          <cell r="E530" t="str">
            <v>ACCM &amp; GDS MUMBAI</v>
          </cell>
        </row>
        <row r="531">
          <cell r="A531">
            <v>100531</v>
          </cell>
          <cell r="B531" t="str">
            <v>R</v>
          </cell>
          <cell r="C531" t="str">
            <v>C V SUBA RAO</v>
          </cell>
          <cell r="D531" t="str">
            <v>253</v>
          </cell>
          <cell r="E531" t="str">
            <v>Pharma Field Force</v>
          </cell>
        </row>
        <row r="532">
          <cell r="A532">
            <v>100532</v>
          </cell>
          <cell r="B532" t="str">
            <v>R</v>
          </cell>
          <cell r="C532" t="str">
            <v>V VENKATRAMANI</v>
          </cell>
          <cell r="D532" t="str">
            <v>561</v>
          </cell>
          <cell r="E532" t="str">
            <v>GENERIC MUMBAI</v>
          </cell>
        </row>
        <row r="533">
          <cell r="A533">
            <v>100533</v>
          </cell>
          <cell r="B533" t="str">
            <v>R</v>
          </cell>
          <cell r="C533" t="str">
            <v>INDRAPAL SINGH SODHI</v>
          </cell>
          <cell r="D533" t="str">
            <v>521</v>
          </cell>
          <cell r="E533" t="str">
            <v>SERTEC MUMBAI</v>
          </cell>
        </row>
        <row r="534">
          <cell r="A534">
            <v>100534</v>
          </cell>
          <cell r="B534" t="str">
            <v>R</v>
          </cell>
          <cell r="C534" t="str">
            <v>SHARON JHIRAD</v>
          </cell>
          <cell r="D534" t="str">
            <v>856</v>
          </cell>
          <cell r="E534" t="str">
            <v>PHARMA PROMOTION - SERTEC</v>
          </cell>
        </row>
        <row r="535">
          <cell r="A535">
            <v>100535</v>
          </cell>
          <cell r="B535" t="str">
            <v>A</v>
          </cell>
          <cell r="C535" t="str">
            <v>GIRISH SEHGAL</v>
          </cell>
          <cell r="D535" t="str">
            <v>973</v>
          </cell>
          <cell r="E535" t="str">
            <v>Accounts</v>
          </cell>
        </row>
        <row r="536">
          <cell r="A536">
            <v>100536</v>
          </cell>
          <cell r="B536" t="str">
            <v>R</v>
          </cell>
          <cell r="C536" t="str">
            <v>NIRMAL GULARIA</v>
          </cell>
          <cell r="D536" t="str">
            <v>509</v>
          </cell>
          <cell r="E536" t="str">
            <v>ACCM &amp;GDS LUDHIANA</v>
          </cell>
        </row>
        <row r="537">
          <cell r="A537">
            <v>100537</v>
          </cell>
          <cell r="B537" t="str">
            <v>R</v>
          </cell>
          <cell r="C537" t="str">
            <v>VIJAY PUNDIR</v>
          </cell>
          <cell r="D537" t="str">
            <v>508</v>
          </cell>
          <cell r="E537" t="str">
            <v>ACCM &amp;GDS MEERUT</v>
          </cell>
        </row>
        <row r="538">
          <cell r="A538">
            <v>100538</v>
          </cell>
          <cell r="B538" t="str">
            <v>R</v>
          </cell>
          <cell r="C538" t="str">
            <v>J JAYASALEEN</v>
          </cell>
          <cell r="D538" t="str">
            <v>511</v>
          </cell>
          <cell r="E538" t="str">
            <v>ACCM &amp; GDS MADRAS</v>
          </cell>
        </row>
        <row r="539">
          <cell r="A539">
            <v>100539</v>
          </cell>
          <cell r="B539" t="str">
            <v>R</v>
          </cell>
          <cell r="C539" t="str">
            <v>R K BHAGAT</v>
          </cell>
          <cell r="D539" t="str">
            <v>422</v>
          </cell>
          <cell r="E539" t="str">
            <v>LUCKNOW</v>
          </cell>
        </row>
        <row r="540">
          <cell r="A540">
            <v>100540</v>
          </cell>
          <cell r="B540" t="str">
            <v>R</v>
          </cell>
          <cell r="C540" t="str">
            <v>RAKSHIT TEWARI</v>
          </cell>
          <cell r="D540" t="str">
            <v>507</v>
          </cell>
          <cell r="E540" t="str">
            <v>ACCM &amp; GDS LUCKNOW</v>
          </cell>
        </row>
        <row r="541">
          <cell r="A541">
            <v>100541</v>
          </cell>
          <cell r="B541" t="str">
            <v>R</v>
          </cell>
          <cell r="C541" t="str">
            <v>RAJIV GUPTA</v>
          </cell>
          <cell r="D541" t="str">
            <v>508</v>
          </cell>
          <cell r="E541" t="str">
            <v>ACCM &amp;GDS MEERUT</v>
          </cell>
        </row>
        <row r="542">
          <cell r="A542">
            <v>100542</v>
          </cell>
          <cell r="B542" t="str">
            <v>R</v>
          </cell>
          <cell r="C542" t="str">
            <v>MADAN KUMAR LAL DAS</v>
          </cell>
          <cell r="D542" t="str">
            <v>518</v>
          </cell>
          <cell r="E542" t="str">
            <v>ACCM &amp; GDS PATNA</v>
          </cell>
        </row>
        <row r="543">
          <cell r="A543">
            <v>100543</v>
          </cell>
          <cell r="B543" t="str">
            <v>R</v>
          </cell>
          <cell r="C543" t="str">
            <v>INDRANIL SEN</v>
          </cell>
          <cell r="D543" t="str">
            <v>502</v>
          </cell>
          <cell r="E543" t="str">
            <v>ACCM &amp; GDS PUNE</v>
          </cell>
        </row>
        <row r="544">
          <cell r="A544">
            <v>100544</v>
          </cell>
          <cell r="B544" t="str">
            <v>R</v>
          </cell>
          <cell r="C544" t="str">
            <v>K V KRISHNAKUMAR</v>
          </cell>
          <cell r="D544" t="str">
            <v>511</v>
          </cell>
          <cell r="E544" t="str">
            <v>ACCM &amp; GDS MADRAS</v>
          </cell>
        </row>
        <row r="545">
          <cell r="A545">
            <v>100545</v>
          </cell>
          <cell r="B545" t="str">
            <v>R</v>
          </cell>
          <cell r="C545" t="str">
            <v>P F JOHNSON</v>
          </cell>
          <cell r="D545" t="str">
            <v>512</v>
          </cell>
          <cell r="E545" t="str">
            <v>ACCM &amp; GDS ERNAKULAM</v>
          </cell>
        </row>
        <row r="546">
          <cell r="A546">
            <v>100546</v>
          </cell>
          <cell r="B546" t="str">
            <v>R</v>
          </cell>
          <cell r="C546" t="str">
            <v>C H S PRASAD</v>
          </cell>
          <cell r="D546" t="str">
            <v>514</v>
          </cell>
          <cell r="E546" t="str">
            <v>ACCM &amp; GDS H'BAD</v>
          </cell>
        </row>
        <row r="547">
          <cell r="A547">
            <v>100547</v>
          </cell>
          <cell r="B547" t="str">
            <v>R</v>
          </cell>
          <cell r="C547" t="str">
            <v>PRABIR KUNDU</v>
          </cell>
          <cell r="D547" t="str">
            <v>519</v>
          </cell>
          <cell r="E547" t="str">
            <v>ACCM &amp; GDS BURDWAN</v>
          </cell>
        </row>
        <row r="548">
          <cell r="A548">
            <v>100548</v>
          </cell>
          <cell r="B548" t="str">
            <v>R</v>
          </cell>
          <cell r="C548" t="str">
            <v>N MOHAN</v>
          </cell>
          <cell r="D548" t="str">
            <v>511</v>
          </cell>
          <cell r="E548" t="str">
            <v>ACCM &amp; GDS MADRAS</v>
          </cell>
        </row>
        <row r="549">
          <cell r="A549">
            <v>100549</v>
          </cell>
          <cell r="B549" t="str">
            <v>A</v>
          </cell>
          <cell r="C549" t="str">
            <v>SUBRATA DAS</v>
          </cell>
          <cell r="D549" t="str">
            <v>516</v>
          </cell>
          <cell r="E549" t="str">
            <v>ACCM &amp; GDS CALCUTTA</v>
          </cell>
        </row>
        <row r="550">
          <cell r="A550">
            <v>100550</v>
          </cell>
          <cell r="B550" t="str">
            <v>R</v>
          </cell>
          <cell r="C550" t="str">
            <v>DIBYENDU MUKHERJEE</v>
          </cell>
          <cell r="D550" t="str">
            <v>253</v>
          </cell>
          <cell r="E550" t="str">
            <v>Pharma Field Force</v>
          </cell>
        </row>
        <row r="551">
          <cell r="A551">
            <v>100551</v>
          </cell>
          <cell r="B551" t="str">
            <v>R</v>
          </cell>
          <cell r="C551" t="str">
            <v>G L SRISHA</v>
          </cell>
          <cell r="D551" t="str">
            <v>514</v>
          </cell>
          <cell r="E551" t="str">
            <v>ACCM &amp; GDS H'BAD</v>
          </cell>
        </row>
        <row r="552">
          <cell r="A552">
            <v>100552</v>
          </cell>
          <cell r="B552" t="str">
            <v>A</v>
          </cell>
          <cell r="C552" t="str">
            <v>PRASENJIT DE</v>
          </cell>
          <cell r="D552" t="str">
            <v>516</v>
          </cell>
          <cell r="E552" t="str">
            <v>ACCM &amp; GDS CALCUTTA</v>
          </cell>
        </row>
        <row r="553">
          <cell r="A553">
            <v>100553</v>
          </cell>
          <cell r="B553" t="str">
            <v>A</v>
          </cell>
          <cell r="C553" t="str">
            <v>RATAN MAZUMDAR</v>
          </cell>
          <cell r="D553" t="str">
            <v>516</v>
          </cell>
          <cell r="E553" t="str">
            <v>ACCM &amp; GDS CALCUTTA</v>
          </cell>
        </row>
        <row r="554">
          <cell r="A554">
            <v>100554</v>
          </cell>
          <cell r="B554" t="str">
            <v>A</v>
          </cell>
          <cell r="C554" t="str">
            <v>SANJAY KR RANA</v>
          </cell>
          <cell r="D554" t="str">
            <v>516</v>
          </cell>
          <cell r="E554" t="str">
            <v>ACCM &amp; GDS CALCUTTA</v>
          </cell>
        </row>
        <row r="555">
          <cell r="A555">
            <v>100555</v>
          </cell>
          <cell r="B555" t="str">
            <v>R</v>
          </cell>
          <cell r="C555" t="str">
            <v>SANDEEP K RAY</v>
          </cell>
          <cell r="D555" t="str">
            <v>375</v>
          </cell>
          <cell r="E555" t="str">
            <v>AGRO-CALCUTTA</v>
          </cell>
        </row>
        <row r="556">
          <cell r="A556">
            <v>100556</v>
          </cell>
          <cell r="B556" t="str">
            <v>R</v>
          </cell>
          <cell r="C556" t="str">
            <v>ABHAY A JOSHI</v>
          </cell>
          <cell r="D556" t="str">
            <v>353</v>
          </cell>
          <cell r="E556" t="str">
            <v>Agro Field Force</v>
          </cell>
        </row>
        <row r="557">
          <cell r="A557">
            <v>100557</v>
          </cell>
          <cell r="B557" t="str">
            <v>R</v>
          </cell>
          <cell r="C557" t="str">
            <v>NAVEEN R SHAH</v>
          </cell>
          <cell r="D557" t="str">
            <v>353</v>
          </cell>
          <cell r="E557" t="str">
            <v>Agro Field Force</v>
          </cell>
        </row>
        <row r="558">
          <cell r="A558">
            <v>100558</v>
          </cell>
          <cell r="B558" t="str">
            <v>R</v>
          </cell>
          <cell r="C558" t="str">
            <v>N PRAMOD</v>
          </cell>
          <cell r="D558" t="str">
            <v>511</v>
          </cell>
          <cell r="E558" t="str">
            <v>ACCM &amp; GDS MADRAS</v>
          </cell>
        </row>
        <row r="559">
          <cell r="A559">
            <v>100559</v>
          </cell>
          <cell r="B559" t="str">
            <v>R</v>
          </cell>
          <cell r="C559" t="str">
            <v>SATYAM KHANDELWAL</v>
          </cell>
          <cell r="D559" t="str">
            <v>253</v>
          </cell>
          <cell r="E559" t="str">
            <v>Pharma Field Force</v>
          </cell>
        </row>
        <row r="560">
          <cell r="A560">
            <v>100560</v>
          </cell>
          <cell r="B560" t="str">
            <v>R</v>
          </cell>
          <cell r="C560" t="str">
            <v>A S KRISHNAMURTHY</v>
          </cell>
          <cell r="D560" t="str">
            <v>514</v>
          </cell>
          <cell r="E560" t="str">
            <v>ACCM &amp; GDS H'BAD</v>
          </cell>
        </row>
        <row r="561">
          <cell r="A561">
            <v>100561</v>
          </cell>
          <cell r="B561" t="str">
            <v>R</v>
          </cell>
          <cell r="C561" t="str">
            <v>M C SHREEKANTHA MURTHY</v>
          </cell>
          <cell r="D561" t="str">
            <v>253</v>
          </cell>
          <cell r="E561" t="str">
            <v>Pharma Field Force</v>
          </cell>
        </row>
        <row r="562">
          <cell r="A562">
            <v>100562</v>
          </cell>
          <cell r="B562" t="str">
            <v>A</v>
          </cell>
          <cell r="C562" t="str">
            <v>N VENUGOPAL</v>
          </cell>
          <cell r="D562" t="str">
            <v>514</v>
          </cell>
          <cell r="E562" t="str">
            <v>ACCM &amp; GDS H'BAD</v>
          </cell>
        </row>
        <row r="563">
          <cell r="A563">
            <v>100563</v>
          </cell>
          <cell r="B563" t="str">
            <v>R</v>
          </cell>
          <cell r="C563" t="str">
            <v>S S PASRICHA</v>
          </cell>
          <cell r="D563" t="str">
            <v>501</v>
          </cell>
          <cell r="E563" t="str">
            <v>ACCM &amp; GDS MUMBAI</v>
          </cell>
        </row>
        <row r="564">
          <cell r="A564">
            <v>100564</v>
          </cell>
          <cell r="B564" t="str">
            <v>R</v>
          </cell>
          <cell r="C564" t="str">
            <v>D PHANEENDRA</v>
          </cell>
          <cell r="D564" t="str">
            <v>503</v>
          </cell>
          <cell r="E564" t="str">
            <v>ACCM &amp; GDS INDORE</v>
          </cell>
        </row>
        <row r="565">
          <cell r="A565">
            <v>100565</v>
          </cell>
          <cell r="B565" t="str">
            <v>A</v>
          </cell>
          <cell r="C565" t="str">
            <v>V G JOSHI</v>
          </cell>
          <cell r="D565" t="str">
            <v>372</v>
          </cell>
          <cell r="E565" t="str">
            <v>AGRO-PUNE</v>
          </cell>
        </row>
        <row r="566">
          <cell r="A566">
            <v>100566</v>
          </cell>
          <cell r="B566" t="str">
            <v>R</v>
          </cell>
          <cell r="C566" t="str">
            <v>SUKHCHAIN SINGH BRAR</v>
          </cell>
          <cell r="D566" t="str">
            <v>361</v>
          </cell>
          <cell r="E566" t="str">
            <v>AGRO-BHATINDA</v>
          </cell>
        </row>
        <row r="567">
          <cell r="A567">
            <v>100567</v>
          </cell>
          <cell r="B567" t="str">
            <v>R</v>
          </cell>
          <cell r="C567" t="str">
            <v>RAKESH PATEL</v>
          </cell>
          <cell r="D567" t="str">
            <v>505</v>
          </cell>
          <cell r="E567" t="str">
            <v>ACCM &amp; GDS A'BAD</v>
          </cell>
        </row>
        <row r="568">
          <cell r="A568">
            <v>100568</v>
          </cell>
          <cell r="B568" t="str">
            <v>R</v>
          </cell>
          <cell r="C568" t="str">
            <v>S KANNA</v>
          </cell>
          <cell r="D568" t="str">
            <v>511</v>
          </cell>
          <cell r="E568" t="str">
            <v>ACCM &amp; GDS MADRAS</v>
          </cell>
        </row>
        <row r="569">
          <cell r="A569">
            <v>100569</v>
          </cell>
          <cell r="B569" t="str">
            <v>A</v>
          </cell>
          <cell r="C569" t="str">
            <v>ASHISH TEWARI</v>
          </cell>
          <cell r="D569" t="str">
            <v>507</v>
          </cell>
          <cell r="E569" t="str">
            <v>ACCM &amp; GDS LUCKNOW</v>
          </cell>
        </row>
        <row r="570">
          <cell r="A570">
            <v>100570</v>
          </cell>
          <cell r="B570" t="str">
            <v>A</v>
          </cell>
          <cell r="C570" t="str">
            <v>AKIL M SHAIKH</v>
          </cell>
          <cell r="D570" t="str">
            <v>505</v>
          </cell>
          <cell r="E570" t="str">
            <v>ACCM &amp; GDS A'BAD</v>
          </cell>
        </row>
        <row r="571">
          <cell r="A571">
            <v>100571</v>
          </cell>
          <cell r="B571" t="str">
            <v>R</v>
          </cell>
          <cell r="C571" t="str">
            <v>V SURESH KUMAR</v>
          </cell>
          <cell r="D571" t="str">
            <v>511</v>
          </cell>
          <cell r="E571" t="str">
            <v>ACCM &amp; GDS MADRAS</v>
          </cell>
        </row>
        <row r="572">
          <cell r="A572">
            <v>100572</v>
          </cell>
          <cell r="B572" t="str">
            <v>R</v>
          </cell>
          <cell r="C572" t="str">
            <v>K SHIVA KUMAR</v>
          </cell>
          <cell r="D572" t="str">
            <v>511</v>
          </cell>
          <cell r="E572" t="str">
            <v>ACCM &amp; GDS MADRAS</v>
          </cell>
        </row>
        <row r="573">
          <cell r="A573">
            <v>100573</v>
          </cell>
          <cell r="B573" t="str">
            <v>A</v>
          </cell>
          <cell r="C573" t="str">
            <v>SANTOSH K PANDEY</v>
          </cell>
          <cell r="D573" t="str">
            <v>501</v>
          </cell>
          <cell r="E573" t="str">
            <v>ACCM &amp; GDS MUMBAI</v>
          </cell>
        </row>
        <row r="574">
          <cell r="A574">
            <v>100574</v>
          </cell>
          <cell r="B574" t="str">
            <v>A</v>
          </cell>
          <cell r="C574" t="str">
            <v>DEEPAK SHARMA</v>
          </cell>
          <cell r="D574" t="str">
            <v>501</v>
          </cell>
          <cell r="E574" t="str">
            <v>ACCM &amp; GDS MUMBAI</v>
          </cell>
        </row>
        <row r="575">
          <cell r="A575">
            <v>100575</v>
          </cell>
          <cell r="B575" t="str">
            <v>A</v>
          </cell>
          <cell r="C575" t="str">
            <v>H S RAVI</v>
          </cell>
          <cell r="D575" t="str">
            <v>513</v>
          </cell>
          <cell r="E575" t="str">
            <v>ACCM &amp; GDS B'LORE</v>
          </cell>
        </row>
        <row r="576">
          <cell r="A576">
            <v>100576</v>
          </cell>
          <cell r="B576" t="str">
            <v>A</v>
          </cell>
          <cell r="C576" t="str">
            <v>K RAMKUMAR</v>
          </cell>
          <cell r="D576" t="str">
            <v>512</v>
          </cell>
          <cell r="E576" t="str">
            <v>ACCM &amp; GDS ERNAKULAM</v>
          </cell>
        </row>
        <row r="577">
          <cell r="A577">
            <v>100577</v>
          </cell>
          <cell r="B577" t="str">
            <v>A</v>
          </cell>
          <cell r="C577" t="str">
            <v>B NANDHA KUMAR</v>
          </cell>
          <cell r="D577" t="str">
            <v>511</v>
          </cell>
          <cell r="E577" t="str">
            <v>ACCM &amp; GDS MADRAS</v>
          </cell>
        </row>
        <row r="578">
          <cell r="A578">
            <v>100578</v>
          </cell>
          <cell r="B578" t="str">
            <v>R</v>
          </cell>
          <cell r="C578" t="str">
            <v>P BALACHANDRAN</v>
          </cell>
          <cell r="D578" t="str">
            <v>511</v>
          </cell>
          <cell r="E578" t="str">
            <v>ACCM &amp; GDS MADRAS</v>
          </cell>
        </row>
        <row r="579">
          <cell r="A579">
            <v>100579</v>
          </cell>
          <cell r="B579" t="str">
            <v>R</v>
          </cell>
          <cell r="C579" t="str">
            <v>N NOBERT BENO</v>
          </cell>
          <cell r="D579" t="str">
            <v>253</v>
          </cell>
          <cell r="E579" t="str">
            <v>Pharma Field Force</v>
          </cell>
        </row>
        <row r="580">
          <cell r="A580">
            <v>100580</v>
          </cell>
          <cell r="B580" t="str">
            <v>R</v>
          </cell>
          <cell r="C580" t="str">
            <v>M KRISHNA PRASAD</v>
          </cell>
          <cell r="D580" t="str">
            <v>253</v>
          </cell>
          <cell r="E580" t="str">
            <v>Pharma Field Force</v>
          </cell>
        </row>
        <row r="581">
          <cell r="A581">
            <v>100581</v>
          </cell>
          <cell r="B581" t="str">
            <v>R</v>
          </cell>
          <cell r="C581" t="str">
            <v>RIDHI RAMAN BAGCHI</v>
          </cell>
          <cell r="D581" t="str">
            <v>517</v>
          </cell>
          <cell r="E581" t="str">
            <v>ACCM &amp; GDS GUWAHATI</v>
          </cell>
        </row>
        <row r="582">
          <cell r="A582">
            <v>100582</v>
          </cell>
          <cell r="B582" t="str">
            <v>R</v>
          </cell>
          <cell r="C582" t="str">
            <v>D CHAKRAVARTY</v>
          </cell>
          <cell r="D582" t="str">
            <v>517</v>
          </cell>
          <cell r="E582" t="str">
            <v>ACCM &amp; GDS GUWAHATI</v>
          </cell>
        </row>
        <row r="583">
          <cell r="A583">
            <v>100583</v>
          </cell>
          <cell r="B583" t="str">
            <v>A</v>
          </cell>
          <cell r="C583" t="str">
            <v>A R DAS</v>
          </cell>
          <cell r="D583" t="str">
            <v>516</v>
          </cell>
          <cell r="E583" t="str">
            <v>ACCM &amp; GDS CALCUTTA</v>
          </cell>
        </row>
        <row r="584">
          <cell r="A584">
            <v>100584</v>
          </cell>
          <cell r="B584" t="str">
            <v>R</v>
          </cell>
          <cell r="C584" t="str">
            <v>S D MHATRE</v>
          </cell>
          <cell r="D584" t="str">
            <v>501</v>
          </cell>
          <cell r="E584" t="str">
            <v>ACCM &amp; GDS MUMBAI</v>
          </cell>
        </row>
        <row r="585">
          <cell r="A585">
            <v>100585</v>
          </cell>
          <cell r="B585" t="str">
            <v>R</v>
          </cell>
          <cell r="C585" t="str">
            <v>A SRINIVAS</v>
          </cell>
          <cell r="D585" t="str">
            <v>514</v>
          </cell>
          <cell r="E585" t="str">
            <v>ACCM &amp; GDS H'BAD</v>
          </cell>
        </row>
        <row r="586">
          <cell r="A586">
            <v>100586</v>
          </cell>
          <cell r="B586" t="str">
            <v>A</v>
          </cell>
          <cell r="C586" t="str">
            <v>VISHAL KAPIL</v>
          </cell>
          <cell r="D586" t="str">
            <v>503</v>
          </cell>
          <cell r="E586" t="str">
            <v>ACCM &amp; GDS INDORE</v>
          </cell>
        </row>
        <row r="587">
          <cell r="A587">
            <v>100587</v>
          </cell>
          <cell r="B587" t="str">
            <v>R</v>
          </cell>
          <cell r="C587" t="str">
            <v>K P JAYARAM</v>
          </cell>
          <cell r="D587" t="str">
            <v>512</v>
          </cell>
          <cell r="E587" t="str">
            <v>ACCM &amp; GDS ERNAKULAM</v>
          </cell>
        </row>
        <row r="588">
          <cell r="A588">
            <v>100588</v>
          </cell>
          <cell r="B588" t="str">
            <v>R</v>
          </cell>
          <cell r="C588" t="str">
            <v>B SRINIVASA RAO</v>
          </cell>
          <cell r="D588" t="str">
            <v>514</v>
          </cell>
          <cell r="E588" t="str">
            <v>ACCM &amp; GDS H'BAD</v>
          </cell>
        </row>
        <row r="589">
          <cell r="A589">
            <v>100589</v>
          </cell>
          <cell r="B589" t="str">
            <v>R</v>
          </cell>
          <cell r="C589" t="str">
            <v>T M TAMIL SELVAN</v>
          </cell>
          <cell r="D589" t="str">
            <v>511</v>
          </cell>
          <cell r="E589" t="str">
            <v>ACCM &amp; GDS MADRAS</v>
          </cell>
        </row>
        <row r="590">
          <cell r="A590">
            <v>100590</v>
          </cell>
          <cell r="B590" t="str">
            <v>R</v>
          </cell>
          <cell r="C590" t="str">
            <v>G ANANDA SELVAM</v>
          </cell>
          <cell r="D590" t="str">
            <v>511</v>
          </cell>
          <cell r="E590" t="str">
            <v>ACCM &amp; GDS MADRAS</v>
          </cell>
        </row>
        <row r="591">
          <cell r="A591">
            <v>100591</v>
          </cell>
          <cell r="B591" t="str">
            <v>A</v>
          </cell>
          <cell r="C591" t="str">
            <v>SUJATA LOKE</v>
          </cell>
          <cell r="D591" t="str">
            <v>501</v>
          </cell>
          <cell r="E591" t="str">
            <v>ACCM &amp; GDS MUMBAI</v>
          </cell>
        </row>
        <row r="592">
          <cell r="A592">
            <v>100592</v>
          </cell>
          <cell r="B592" t="str">
            <v>R</v>
          </cell>
          <cell r="C592" t="str">
            <v>M DEVENDAR</v>
          </cell>
          <cell r="D592" t="str">
            <v>511</v>
          </cell>
          <cell r="E592" t="str">
            <v>ACCM &amp; GDS MADRAS</v>
          </cell>
        </row>
        <row r="593">
          <cell r="A593">
            <v>100593</v>
          </cell>
          <cell r="B593" t="str">
            <v>A</v>
          </cell>
          <cell r="C593" t="str">
            <v>ABBAS  SALEHBHAI  HARARWALA</v>
          </cell>
          <cell r="D593" t="str">
            <v>516</v>
          </cell>
          <cell r="E593" t="str">
            <v>ACCM &amp; GDS CALCUTTA</v>
          </cell>
        </row>
        <row r="594">
          <cell r="A594">
            <v>100594</v>
          </cell>
          <cell r="B594" t="str">
            <v>R</v>
          </cell>
          <cell r="C594" t="str">
            <v>HASMUKH G JAIN</v>
          </cell>
          <cell r="D594" t="str">
            <v>501</v>
          </cell>
          <cell r="E594" t="str">
            <v>ACCM &amp; GDS MUMBAI</v>
          </cell>
        </row>
        <row r="595">
          <cell r="A595">
            <v>100595</v>
          </cell>
          <cell r="B595" t="str">
            <v>R</v>
          </cell>
          <cell r="C595" t="str">
            <v>PRADEEP TAILOR</v>
          </cell>
          <cell r="D595" t="str">
            <v>501</v>
          </cell>
          <cell r="E595" t="str">
            <v>ACCM &amp; GDS MUMBAI</v>
          </cell>
        </row>
        <row r="596">
          <cell r="A596">
            <v>100596</v>
          </cell>
          <cell r="B596" t="str">
            <v>R</v>
          </cell>
          <cell r="C596" t="str">
            <v>D D UPADHYAY</v>
          </cell>
          <cell r="D596" t="str">
            <v>561</v>
          </cell>
          <cell r="E596" t="str">
            <v>GENERIC MUMBAI</v>
          </cell>
        </row>
        <row r="597">
          <cell r="A597">
            <v>100597</v>
          </cell>
          <cell r="B597" t="str">
            <v>A</v>
          </cell>
          <cell r="C597" t="str">
            <v>E BALARAMAN</v>
          </cell>
          <cell r="D597" t="str">
            <v>514</v>
          </cell>
          <cell r="E597" t="str">
            <v>ACCM &amp; GDS H'BAD</v>
          </cell>
        </row>
        <row r="598">
          <cell r="A598">
            <v>100598</v>
          </cell>
          <cell r="B598" t="str">
            <v>A</v>
          </cell>
          <cell r="C598" t="str">
            <v>K ANIRUTHAN</v>
          </cell>
          <cell r="D598" t="str">
            <v>367</v>
          </cell>
          <cell r="E598" t="str">
            <v>AGRO FIELD FORCE MADURAI</v>
          </cell>
        </row>
        <row r="599">
          <cell r="A599">
            <v>100599</v>
          </cell>
          <cell r="B599" t="str">
            <v>R</v>
          </cell>
          <cell r="C599" t="str">
            <v>D VISHNUVARDHAN</v>
          </cell>
          <cell r="D599" t="str">
            <v>369</v>
          </cell>
          <cell r="E599" t="str">
            <v>AGRO-BELLARY</v>
          </cell>
        </row>
        <row r="600">
          <cell r="A600">
            <v>100600</v>
          </cell>
          <cell r="B600" t="str">
            <v>R</v>
          </cell>
          <cell r="C600" t="str">
            <v>S K MISHRA</v>
          </cell>
          <cell r="D600" t="str">
            <v>353</v>
          </cell>
          <cell r="E600" t="str">
            <v>Agro Field Force</v>
          </cell>
        </row>
        <row r="601">
          <cell r="A601">
            <v>100601</v>
          </cell>
          <cell r="B601" t="str">
            <v>R</v>
          </cell>
          <cell r="C601" t="str">
            <v>MANJOT SINGH GILL</v>
          </cell>
          <cell r="D601" t="str">
            <v>362</v>
          </cell>
          <cell r="E601" t="str">
            <v>AGRO-HISSAR</v>
          </cell>
        </row>
        <row r="602">
          <cell r="A602">
            <v>100602</v>
          </cell>
          <cell r="B602" t="str">
            <v>R</v>
          </cell>
          <cell r="C602" t="str">
            <v>SUKANTA DWIBEDI</v>
          </cell>
          <cell r="D602" t="str">
            <v>355</v>
          </cell>
          <cell r="E602" t="str">
            <v>AGRO MARKET DEVELOPMENT</v>
          </cell>
        </row>
        <row r="603">
          <cell r="A603">
            <v>100603</v>
          </cell>
          <cell r="B603" t="str">
            <v>R</v>
          </cell>
          <cell r="C603" t="str">
            <v>VEDULA NAGAMANI SRINIVAS</v>
          </cell>
          <cell r="D603" t="str">
            <v>893</v>
          </cell>
          <cell r="E603" t="str">
            <v>PURCHASE - PHARMA</v>
          </cell>
        </row>
        <row r="604">
          <cell r="A604">
            <v>100604</v>
          </cell>
          <cell r="B604" t="str">
            <v>R</v>
          </cell>
          <cell r="C604" t="str">
            <v>SONALI P NACHANKAR</v>
          </cell>
          <cell r="D604" t="str">
            <v>974</v>
          </cell>
          <cell r="E604" t="str">
            <v>MIS</v>
          </cell>
        </row>
        <row r="605">
          <cell r="A605">
            <v>100605</v>
          </cell>
          <cell r="B605" t="str">
            <v>R</v>
          </cell>
          <cell r="C605" t="str">
            <v>SUNITA C GONSALVES</v>
          </cell>
          <cell r="D605" t="str">
            <v>973</v>
          </cell>
          <cell r="E605" t="str">
            <v>Accounts</v>
          </cell>
        </row>
        <row r="606">
          <cell r="A606">
            <v>100606</v>
          </cell>
          <cell r="B606" t="str">
            <v>R</v>
          </cell>
          <cell r="C606" t="str">
            <v>RAJESH DHAR</v>
          </cell>
          <cell r="D606" t="str">
            <v>561</v>
          </cell>
          <cell r="E606" t="str">
            <v>GENERIC MUMBAI</v>
          </cell>
        </row>
        <row r="607">
          <cell r="A607">
            <v>100607</v>
          </cell>
          <cell r="B607" t="str">
            <v>A</v>
          </cell>
          <cell r="C607" t="str">
            <v>VIJAY BHAT</v>
          </cell>
          <cell r="D607" t="str">
            <v>983</v>
          </cell>
          <cell r="E607" t="str">
            <v>Projects</v>
          </cell>
        </row>
        <row r="608">
          <cell r="A608">
            <v>100608</v>
          </cell>
          <cell r="B608" t="str">
            <v>R</v>
          </cell>
          <cell r="C608" t="str">
            <v>PROVAKAR  MAZUMDAR</v>
          </cell>
          <cell r="D608" t="str">
            <v>519</v>
          </cell>
          <cell r="E608" t="str">
            <v>ACCM &amp; GDS BURDWAN</v>
          </cell>
        </row>
        <row r="609">
          <cell r="A609">
            <v>100609</v>
          </cell>
          <cell r="B609" t="str">
            <v>R</v>
          </cell>
          <cell r="C609" t="str">
            <v>CHANDER SHEKHAR</v>
          </cell>
          <cell r="D609" t="str">
            <v>506</v>
          </cell>
          <cell r="E609" t="str">
            <v>ACCM &amp; GDS DELHI</v>
          </cell>
        </row>
        <row r="610">
          <cell r="A610">
            <v>100610</v>
          </cell>
          <cell r="B610" t="str">
            <v>A</v>
          </cell>
          <cell r="C610" t="str">
            <v>C S SUDHAN</v>
          </cell>
          <cell r="D610" t="str">
            <v>517</v>
          </cell>
          <cell r="E610" t="str">
            <v>ACCM &amp; GDS GUWAHATI</v>
          </cell>
        </row>
        <row r="611">
          <cell r="A611">
            <v>100611</v>
          </cell>
          <cell r="B611" t="str">
            <v>A</v>
          </cell>
          <cell r="C611" t="str">
            <v>V SATYANANDAM</v>
          </cell>
          <cell r="D611" t="str">
            <v>355</v>
          </cell>
          <cell r="E611" t="str">
            <v>AGRO MARKET DEVELOPMENT</v>
          </cell>
        </row>
        <row r="612">
          <cell r="A612">
            <v>100612</v>
          </cell>
          <cell r="B612" t="str">
            <v>R</v>
          </cell>
          <cell r="C612" t="str">
            <v>V C NIKAM</v>
          </cell>
          <cell r="D612" t="str">
            <v>372</v>
          </cell>
          <cell r="E612" t="str">
            <v>AGRO-PUNE</v>
          </cell>
        </row>
        <row r="613">
          <cell r="A613">
            <v>100613</v>
          </cell>
          <cell r="B613" t="str">
            <v>R</v>
          </cell>
          <cell r="C613" t="str">
            <v>UDAY P VARTAK</v>
          </cell>
          <cell r="D613" t="str">
            <v>973</v>
          </cell>
          <cell r="E613" t="str">
            <v>Accounts</v>
          </cell>
        </row>
        <row r="614">
          <cell r="A614">
            <v>100614</v>
          </cell>
          <cell r="B614" t="str">
            <v>R</v>
          </cell>
          <cell r="C614" t="str">
            <v>PRATHIBHA K NAGOTHANEKAR</v>
          </cell>
          <cell r="D614" t="str">
            <v>971</v>
          </cell>
          <cell r="E614" t="str">
            <v>Central Administration</v>
          </cell>
        </row>
        <row r="615">
          <cell r="A615">
            <v>100615</v>
          </cell>
          <cell r="B615" t="str">
            <v>A</v>
          </cell>
          <cell r="C615" t="str">
            <v>MUKTA K DHARESHWAR</v>
          </cell>
          <cell r="D615" t="str">
            <v>561</v>
          </cell>
          <cell r="E615" t="str">
            <v>GENERIC MUMBAI</v>
          </cell>
        </row>
        <row r="616">
          <cell r="A616">
            <v>100616</v>
          </cell>
          <cell r="B616" t="str">
            <v>A</v>
          </cell>
          <cell r="C616" t="str">
            <v>LEONARA VAZ</v>
          </cell>
          <cell r="D616" t="str">
            <v>855</v>
          </cell>
          <cell r="E616" t="str">
            <v>PHARMA PROMOTION ACCUMED</v>
          </cell>
        </row>
        <row r="617">
          <cell r="A617">
            <v>100617</v>
          </cell>
          <cell r="B617" t="str">
            <v>R</v>
          </cell>
          <cell r="C617" t="str">
            <v>MANISHA L SURVE</v>
          </cell>
          <cell r="D617" t="str">
            <v>974</v>
          </cell>
          <cell r="E617" t="str">
            <v>MIS</v>
          </cell>
        </row>
        <row r="618">
          <cell r="A618">
            <v>100618</v>
          </cell>
          <cell r="B618" t="str">
            <v>R</v>
          </cell>
          <cell r="C618" t="str">
            <v>NITIN KANU BAGWE</v>
          </cell>
          <cell r="D618" t="str">
            <v>392</v>
          </cell>
          <cell r="E618" t="str">
            <v>AGRO-PURCHASE</v>
          </cell>
        </row>
        <row r="619">
          <cell r="A619">
            <v>100619</v>
          </cell>
          <cell r="B619" t="str">
            <v>R</v>
          </cell>
          <cell r="C619" t="str">
            <v>PRASANNA MANDALGI</v>
          </cell>
          <cell r="D619" t="str">
            <v>503</v>
          </cell>
          <cell r="E619" t="str">
            <v>ACCM &amp; GDS INDORE</v>
          </cell>
        </row>
        <row r="620">
          <cell r="A620">
            <v>100620</v>
          </cell>
          <cell r="B620" t="str">
            <v>R</v>
          </cell>
          <cell r="C620" t="str">
            <v>B SHUKLA </v>
          </cell>
          <cell r="D620" t="str">
            <v>503</v>
          </cell>
          <cell r="E620" t="str">
            <v>ACCM &amp; GDS INDORE</v>
          </cell>
        </row>
        <row r="621">
          <cell r="A621">
            <v>100621</v>
          </cell>
          <cell r="B621" t="str">
            <v>R</v>
          </cell>
          <cell r="C621" t="str">
            <v>A K BHASIN</v>
          </cell>
          <cell r="D621" t="str">
            <v>506</v>
          </cell>
          <cell r="E621" t="str">
            <v>ACCM &amp; GDS DELHI</v>
          </cell>
        </row>
        <row r="622">
          <cell r="A622">
            <v>100622</v>
          </cell>
          <cell r="B622" t="str">
            <v>A</v>
          </cell>
          <cell r="C622" t="str">
            <v>MAHESH JAVERI</v>
          </cell>
          <cell r="D622" t="str">
            <v>502</v>
          </cell>
          <cell r="E622" t="str">
            <v>ACCM &amp; GDS PUNE</v>
          </cell>
        </row>
        <row r="623">
          <cell r="A623">
            <v>100623</v>
          </cell>
          <cell r="B623" t="str">
            <v>R</v>
          </cell>
          <cell r="C623" t="str">
            <v>D J SRINIVAS</v>
          </cell>
          <cell r="D623" t="str">
            <v>514</v>
          </cell>
          <cell r="E623" t="str">
            <v>ACCM &amp; GDS H'BAD</v>
          </cell>
        </row>
        <row r="624">
          <cell r="A624">
            <v>100624</v>
          </cell>
          <cell r="B624" t="str">
            <v>R</v>
          </cell>
          <cell r="C624" t="str">
            <v>K RAMA RAO</v>
          </cell>
          <cell r="D624" t="str">
            <v>514</v>
          </cell>
          <cell r="E624" t="str">
            <v>ACCM &amp; GDS H'BAD</v>
          </cell>
        </row>
        <row r="625">
          <cell r="A625">
            <v>100625</v>
          </cell>
          <cell r="B625" t="str">
            <v>R</v>
          </cell>
          <cell r="C625" t="str">
            <v>SHANKAR DATTA</v>
          </cell>
          <cell r="D625" t="str">
            <v>519</v>
          </cell>
          <cell r="E625" t="str">
            <v>ACCM &amp; GDS BURDWAN</v>
          </cell>
        </row>
        <row r="626">
          <cell r="A626">
            <v>100626</v>
          </cell>
          <cell r="B626" t="str">
            <v>A</v>
          </cell>
          <cell r="C626" t="str">
            <v>R RANJITH</v>
          </cell>
          <cell r="D626" t="str">
            <v>512</v>
          </cell>
          <cell r="E626" t="str">
            <v>ACCM &amp; GDS ERNAKULAM</v>
          </cell>
        </row>
        <row r="627">
          <cell r="A627">
            <v>100627</v>
          </cell>
          <cell r="B627" t="str">
            <v>A</v>
          </cell>
          <cell r="C627" t="str">
            <v>A S SANDHU</v>
          </cell>
          <cell r="D627" t="str">
            <v>504</v>
          </cell>
          <cell r="E627" t="str">
            <v>ACCM &amp; GDS JAIPUR</v>
          </cell>
        </row>
        <row r="628">
          <cell r="A628">
            <v>100628</v>
          </cell>
          <cell r="B628" t="str">
            <v>A</v>
          </cell>
          <cell r="C628" t="str">
            <v>S A PATADE</v>
          </cell>
          <cell r="D628" t="str">
            <v>502</v>
          </cell>
          <cell r="E628" t="str">
            <v>ACCM &amp; GDS PUNE</v>
          </cell>
        </row>
        <row r="629">
          <cell r="A629">
            <v>100629</v>
          </cell>
          <cell r="B629" t="str">
            <v>R</v>
          </cell>
          <cell r="C629" t="str">
            <v>R T MER</v>
          </cell>
          <cell r="D629" t="str">
            <v>505</v>
          </cell>
          <cell r="E629" t="str">
            <v>ACCM &amp; GDS A'BAD</v>
          </cell>
        </row>
        <row r="630">
          <cell r="A630">
            <v>100630</v>
          </cell>
          <cell r="B630" t="str">
            <v>R</v>
          </cell>
          <cell r="C630" t="str">
            <v>H B DHORIA</v>
          </cell>
          <cell r="D630" t="str">
            <v>821</v>
          </cell>
          <cell r="E630" t="str">
            <v>PHARMA DISTRIBUTION</v>
          </cell>
        </row>
        <row r="631">
          <cell r="A631">
            <v>100631</v>
          </cell>
          <cell r="B631" t="str">
            <v>R</v>
          </cell>
          <cell r="C631" t="str">
            <v>N EKANTHAM</v>
          </cell>
          <cell r="D631" t="str">
            <v>511</v>
          </cell>
          <cell r="E631" t="str">
            <v>ACCM &amp; GDS MADRAS</v>
          </cell>
        </row>
        <row r="632">
          <cell r="A632">
            <v>100632</v>
          </cell>
          <cell r="B632" t="str">
            <v>R</v>
          </cell>
          <cell r="C632" t="str">
            <v>JAYASHRI SANKARANARAYANAN</v>
          </cell>
          <cell r="D632" t="str">
            <v>851</v>
          </cell>
          <cell r="E632" t="str">
            <v>MEDICAL</v>
          </cell>
        </row>
        <row r="633">
          <cell r="A633">
            <v>100633</v>
          </cell>
          <cell r="B633" t="str">
            <v>R</v>
          </cell>
          <cell r="C633" t="str">
            <v>N P MANANDHAR</v>
          </cell>
          <cell r="D633" t="str">
            <v>518</v>
          </cell>
          <cell r="E633" t="str">
            <v>ACCM &amp; GDS PATNA</v>
          </cell>
        </row>
        <row r="634">
          <cell r="A634">
            <v>100634</v>
          </cell>
          <cell r="B634" t="str">
            <v>R</v>
          </cell>
          <cell r="C634" t="str">
            <v>K SURYANARAYAN</v>
          </cell>
          <cell r="D634" t="str">
            <v>973</v>
          </cell>
          <cell r="E634" t="str">
            <v>Accounts</v>
          </cell>
        </row>
        <row r="635">
          <cell r="A635">
            <v>100635</v>
          </cell>
          <cell r="B635" t="str">
            <v>R</v>
          </cell>
          <cell r="C635" t="str">
            <v>S GANESH</v>
          </cell>
          <cell r="D635" t="str">
            <v>511</v>
          </cell>
          <cell r="E635" t="str">
            <v>ACCM &amp; GDS MADRAS</v>
          </cell>
        </row>
        <row r="636">
          <cell r="A636">
            <v>100636</v>
          </cell>
          <cell r="B636" t="str">
            <v>R</v>
          </cell>
          <cell r="C636" t="str">
            <v>HEMANT PANDYA</v>
          </cell>
          <cell r="D636" t="str">
            <v>561</v>
          </cell>
          <cell r="E636" t="str">
            <v>GENERIC MUMBAI</v>
          </cell>
        </row>
        <row r="637">
          <cell r="A637">
            <v>100637</v>
          </cell>
          <cell r="B637" t="str">
            <v>R</v>
          </cell>
          <cell r="C637" t="str">
            <v>S SAJITH KUMAR</v>
          </cell>
          <cell r="D637" t="str">
            <v>512</v>
          </cell>
          <cell r="E637" t="str">
            <v>ACCM &amp; GDS ERNAKULAM</v>
          </cell>
        </row>
        <row r="638">
          <cell r="A638">
            <v>100638</v>
          </cell>
          <cell r="B638" t="str">
            <v>R</v>
          </cell>
          <cell r="C638" t="str">
            <v>AJAY KUMAR SINGH</v>
          </cell>
          <cell r="D638" t="str">
            <v>507</v>
          </cell>
          <cell r="E638" t="str">
            <v>ACCM &amp; GDS LUCKNOW</v>
          </cell>
        </row>
        <row r="639">
          <cell r="A639">
            <v>100639</v>
          </cell>
          <cell r="B639" t="str">
            <v>A</v>
          </cell>
          <cell r="C639" t="str">
            <v>M K DHAKAL</v>
          </cell>
          <cell r="D639" t="str">
            <v>516</v>
          </cell>
          <cell r="E639" t="str">
            <v>ACCM &amp; GDS CALCUTTA</v>
          </cell>
        </row>
        <row r="640">
          <cell r="A640">
            <v>100640</v>
          </cell>
          <cell r="B640" t="str">
            <v>A</v>
          </cell>
          <cell r="C640" t="str">
            <v>U SRINIVASULU  REDDY</v>
          </cell>
          <cell r="D640" t="str">
            <v>369</v>
          </cell>
          <cell r="E640" t="str">
            <v>AGRO-BELLARY</v>
          </cell>
        </row>
        <row r="641">
          <cell r="A641">
            <v>100641</v>
          </cell>
          <cell r="B641" t="str">
            <v>R</v>
          </cell>
          <cell r="C641" t="str">
            <v>DEEPA BHADAURIA</v>
          </cell>
          <cell r="D641" t="str">
            <v>253</v>
          </cell>
          <cell r="E641" t="str">
            <v>Pharma Field Force</v>
          </cell>
        </row>
        <row r="642">
          <cell r="A642">
            <v>100642</v>
          </cell>
          <cell r="B642" t="str">
            <v>R</v>
          </cell>
          <cell r="C642" t="str">
            <v>DEEPA MAHADEO JOSHI</v>
          </cell>
          <cell r="D642" t="str">
            <v>973</v>
          </cell>
          <cell r="E642" t="str">
            <v>Accounts</v>
          </cell>
        </row>
        <row r="643">
          <cell r="A643">
            <v>100643</v>
          </cell>
          <cell r="B643" t="str">
            <v>A</v>
          </cell>
          <cell r="C643" t="str">
            <v>H V MEHTANI</v>
          </cell>
          <cell r="D643" t="str">
            <v>501</v>
          </cell>
          <cell r="E643" t="str">
            <v>ACCM &amp; GDS MUMBAI</v>
          </cell>
        </row>
        <row r="644">
          <cell r="A644">
            <v>100644</v>
          </cell>
          <cell r="B644" t="str">
            <v>A</v>
          </cell>
          <cell r="C644" t="str">
            <v>PRASHANT V AMBURLE</v>
          </cell>
          <cell r="D644" t="str">
            <v>974</v>
          </cell>
          <cell r="E644" t="str">
            <v>MIS</v>
          </cell>
        </row>
        <row r="645">
          <cell r="A645">
            <v>100645</v>
          </cell>
          <cell r="B645" t="str">
            <v>R</v>
          </cell>
          <cell r="C645" t="str">
            <v>H S V KRISHNAN</v>
          </cell>
          <cell r="D645" t="str">
            <v>855</v>
          </cell>
          <cell r="E645" t="str">
            <v>PHARMA PROMOTION ACCUMED</v>
          </cell>
        </row>
        <row r="646">
          <cell r="A646">
            <v>100646</v>
          </cell>
          <cell r="B646" t="str">
            <v>R</v>
          </cell>
          <cell r="C646" t="str">
            <v>A MALLICK</v>
          </cell>
          <cell r="D646" t="str">
            <v>518</v>
          </cell>
          <cell r="E646" t="str">
            <v>ACCM &amp; GDS PATNA</v>
          </cell>
        </row>
        <row r="647">
          <cell r="A647">
            <v>100647</v>
          </cell>
          <cell r="B647" t="str">
            <v>R</v>
          </cell>
          <cell r="C647" t="str">
            <v>SANJAY NAYYAR</v>
          </cell>
          <cell r="D647" t="str">
            <v>566</v>
          </cell>
          <cell r="E647" t="str">
            <v>GENERIC DELHI</v>
          </cell>
        </row>
        <row r="648">
          <cell r="A648">
            <v>100648</v>
          </cell>
          <cell r="B648" t="str">
            <v>R</v>
          </cell>
          <cell r="C648" t="str">
            <v>VISHAL SHARMA</v>
          </cell>
          <cell r="D648" t="str">
            <v>506</v>
          </cell>
          <cell r="E648" t="str">
            <v>ACCM &amp; GDS DELHI</v>
          </cell>
        </row>
        <row r="649">
          <cell r="A649">
            <v>100649</v>
          </cell>
          <cell r="B649" t="str">
            <v>R</v>
          </cell>
          <cell r="C649" t="str">
            <v>AMIT SURI</v>
          </cell>
          <cell r="D649" t="str">
            <v>421</v>
          </cell>
          <cell r="E649" t="str">
            <v>DELHI</v>
          </cell>
        </row>
        <row r="650">
          <cell r="A650">
            <v>100650</v>
          </cell>
          <cell r="B650" t="str">
            <v>R</v>
          </cell>
          <cell r="C650" t="str">
            <v>AMIT SHARMA</v>
          </cell>
          <cell r="D650" t="str">
            <v>501</v>
          </cell>
          <cell r="E650" t="str">
            <v>ACCM &amp; GDS MUMBAI</v>
          </cell>
        </row>
        <row r="651">
          <cell r="A651">
            <v>100651</v>
          </cell>
          <cell r="B651" t="str">
            <v>R</v>
          </cell>
          <cell r="C651" t="str">
            <v>MANISH BHASKARE</v>
          </cell>
          <cell r="D651" t="str">
            <v>253</v>
          </cell>
          <cell r="E651" t="str">
            <v>Pharma Field Force</v>
          </cell>
        </row>
        <row r="652">
          <cell r="A652">
            <v>100652</v>
          </cell>
          <cell r="B652" t="str">
            <v>R</v>
          </cell>
          <cell r="C652" t="str">
            <v>KORAH ABRAHAM K</v>
          </cell>
          <cell r="D652" t="str">
            <v>855</v>
          </cell>
          <cell r="E652" t="str">
            <v>PHARMA PROMOTION ACCUMED</v>
          </cell>
        </row>
        <row r="653">
          <cell r="A653">
            <v>100653</v>
          </cell>
          <cell r="B653" t="str">
            <v>A</v>
          </cell>
          <cell r="C653" t="str">
            <v>P MALLESHAM</v>
          </cell>
          <cell r="D653" t="str">
            <v>514</v>
          </cell>
          <cell r="E653" t="str">
            <v>ACCM &amp; GDS H'BAD</v>
          </cell>
        </row>
        <row r="654">
          <cell r="A654">
            <v>100654</v>
          </cell>
          <cell r="B654" t="str">
            <v>R</v>
          </cell>
          <cell r="C654" t="str">
            <v>PRASANNA KUMARI K</v>
          </cell>
          <cell r="D654" t="str">
            <v>512</v>
          </cell>
          <cell r="E654" t="str">
            <v>ACCM &amp; GDS ERNAKULAM</v>
          </cell>
        </row>
        <row r="655">
          <cell r="A655">
            <v>100655</v>
          </cell>
          <cell r="B655" t="str">
            <v>R</v>
          </cell>
          <cell r="C655" t="str">
            <v>K K GAUR</v>
          </cell>
          <cell r="D655" t="str">
            <v>506</v>
          </cell>
          <cell r="E655" t="str">
            <v>ACCM &amp; GDS DELHI</v>
          </cell>
        </row>
        <row r="656">
          <cell r="A656">
            <v>100656</v>
          </cell>
          <cell r="B656" t="str">
            <v>R</v>
          </cell>
          <cell r="C656" t="str">
            <v>ALOK RATHORE</v>
          </cell>
          <cell r="D656" t="str">
            <v>506</v>
          </cell>
          <cell r="E656" t="str">
            <v>ACCM &amp; GDS DELHI</v>
          </cell>
        </row>
        <row r="657">
          <cell r="A657">
            <v>100657</v>
          </cell>
          <cell r="B657" t="str">
            <v>R</v>
          </cell>
          <cell r="C657" t="str">
            <v>MAHESH BARANGULE</v>
          </cell>
          <cell r="D657" t="str">
            <v>501</v>
          </cell>
          <cell r="E657" t="str">
            <v>ACCM &amp; GDS MUMBAI</v>
          </cell>
        </row>
        <row r="658">
          <cell r="A658">
            <v>100658</v>
          </cell>
          <cell r="B658" t="str">
            <v>R</v>
          </cell>
          <cell r="C658" t="str">
            <v>RAVI MOHAN</v>
          </cell>
          <cell r="D658" t="str">
            <v>514</v>
          </cell>
          <cell r="E658" t="str">
            <v>ACCM &amp; GDS H'BAD</v>
          </cell>
        </row>
        <row r="659">
          <cell r="A659">
            <v>100659</v>
          </cell>
          <cell r="B659" t="str">
            <v>R</v>
          </cell>
          <cell r="C659" t="str">
            <v>P R S PRASAD</v>
          </cell>
          <cell r="D659" t="str">
            <v>514</v>
          </cell>
          <cell r="E659" t="str">
            <v>ACCM &amp; GDS H'BAD</v>
          </cell>
        </row>
        <row r="660">
          <cell r="A660">
            <v>100660</v>
          </cell>
          <cell r="B660" t="str">
            <v>R</v>
          </cell>
          <cell r="C660" t="str">
            <v>SUVRA GHOSH</v>
          </cell>
          <cell r="D660" t="str">
            <v>518</v>
          </cell>
          <cell r="E660" t="str">
            <v>ACCM &amp; GDS PATNA</v>
          </cell>
        </row>
        <row r="661">
          <cell r="A661">
            <v>100661</v>
          </cell>
          <cell r="B661" t="str">
            <v>A</v>
          </cell>
          <cell r="C661" t="str">
            <v>GIRISH PANICKER</v>
          </cell>
          <cell r="D661" t="str">
            <v>512</v>
          </cell>
          <cell r="E661" t="str">
            <v>ACCM &amp; GDS ERNAKULAM</v>
          </cell>
        </row>
        <row r="662">
          <cell r="A662">
            <v>100662</v>
          </cell>
          <cell r="B662" t="str">
            <v>A</v>
          </cell>
          <cell r="C662" t="str">
            <v>S SHIV SHANKAR</v>
          </cell>
          <cell r="D662" t="str">
            <v>517</v>
          </cell>
          <cell r="E662" t="str">
            <v>ACCM &amp; GDS GUWAHATI</v>
          </cell>
        </row>
        <row r="663">
          <cell r="A663">
            <v>100663</v>
          </cell>
          <cell r="B663" t="str">
            <v>R</v>
          </cell>
          <cell r="C663" t="str">
            <v>BIPIN DESHMANE</v>
          </cell>
          <cell r="D663" t="str">
            <v>983</v>
          </cell>
          <cell r="E663" t="str">
            <v>Projects</v>
          </cell>
        </row>
        <row r="664">
          <cell r="A664">
            <v>100664</v>
          </cell>
          <cell r="B664" t="str">
            <v>R</v>
          </cell>
          <cell r="C664" t="str">
            <v>K NAGARAJ</v>
          </cell>
          <cell r="D664" t="str">
            <v>369</v>
          </cell>
          <cell r="E664" t="str">
            <v>AGRO-BELLARY</v>
          </cell>
        </row>
        <row r="665">
          <cell r="A665">
            <v>100665</v>
          </cell>
          <cell r="B665" t="str">
            <v>R</v>
          </cell>
          <cell r="C665" t="str">
            <v>NIRUPA G CHAND</v>
          </cell>
          <cell r="D665" t="str">
            <v>973</v>
          </cell>
          <cell r="E665" t="str">
            <v>Accounts</v>
          </cell>
        </row>
        <row r="666">
          <cell r="A666">
            <v>100666</v>
          </cell>
          <cell r="B666" t="str">
            <v>A</v>
          </cell>
          <cell r="C666" t="str">
            <v>SHIRLEY PICARDO</v>
          </cell>
          <cell r="D666" t="str">
            <v>821</v>
          </cell>
          <cell r="E666" t="str">
            <v>PHARMA DISTRIBUTION</v>
          </cell>
        </row>
        <row r="667">
          <cell r="A667">
            <v>100667</v>
          </cell>
          <cell r="B667" t="str">
            <v>R</v>
          </cell>
          <cell r="C667" t="str">
            <v>AVIJIT MAJUMDAR</v>
          </cell>
          <cell r="D667" t="str">
            <v>504</v>
          </cell>
          <cell r="E667" t="str">
            <v>ACCM &amp; GDS JAIPUR</v>
          </cell>
        </row>
        <row r="668">
          <cell r="A668">
            <v>100668</v>
          </cell>
          <cell r="B668" t="str">
            <v>R</v>
          </cell>
          <cell r="C668" t="str">
            <v>SHAHAB A SIDDIQUE</v>
          </cell>
          <cell r="D668" t="str">
            <v>503</v>
          </cell>
          <cell r="E668" t="str">
            <v>ACCM &amp; GDS INDORE</v>
          </cell>
        </row>
        <row r="669">
          <cell r="A669">
            <v>100669</v>
          </cell>
          <cell r="B669" t="str">
            <v>R</v>
          </cell>
          <cell r="C669" t="str">
            <v>RACHIT VOHRA</v>
          </cell>
          <cell r="D669" t="str">
            <v>856</v>
          </cell>
          <cell r="E669" t="str">
            <v>PHARMA PROMOTION - SERTEC</v>
          </cell>
        </row>
        <row r="670">
          <cell r="A670">
            <v>100670</v>
          </cell>
          <cell r="B670" t="str">
            <v>R</v>
          </cell>
          <cell r="C670" t="str">
            <v>M V SRISHYLA</v>
          </cell>
          <cell r="D670" t="str">
            <v>851</v>
          </cell>
          <cell r="E670" t="str">
            <v>MEDICAL</v>
          </cell>
        </row>
        <row r="671">
          <cell r="A671">
            <v>100671</v>
          </cell>
          <cell r="B671" t="str">
            <v>R</v>
          </cell>
          <cell r="C671" t="str">
            <v>A V SHARMA</v>
          </cell>
          <cell r="D671" t="str">
            <v>851</v>
          </cell>
          <cell r="E671" t="str">
            <v>MEDICAL</v>
          </cell>
        </row>
        <row r="672">
          <cell r="A672">
            <v>100672</v>
          </cell>
          <cell r="B672" t="str">
            <v>R</v>
          </cell>
          <cell r="C672" t="str">
            <v>CHANDRA BHUSAN MISHRA</v>
          </cell>
          <cell r="D672" t="str">
            <v>253</v>
          </cell>
          <cell r="E672" t="str">
            <v>Pharma Field Force</v>
          </cell>
        </row>
        <row r="673">
          <cell r="A673">
            <v>100673</v>
          </cell>
          <cell r="B673" t="str">
            <v>A</v>
          </cell>
          <cell r="C673" t="str">
            <v>SAMIR RANE</v>
          </cell>
          <cell r="D673" t="str">
            <v>521</v>
          </cell>
          <cell r="E673" t="str">
            <v>SERTEC MUMBAI</v>
          </cell>
        </row>
        <row r="674">
          <cell r="A674">
            <v>100674</v>
          </cell>
          <cell r="B674" t="str">
            <v>A</v>
          </cell>
          <cell r="C674" t="str">
            <v>IRENE PAUL</v>
          </cell>
          <cell r="D674" t="str">
            <v>852</v>
          </cell>
          <cell r="E674" t="str">
            <v>PHARMA -ADMINISTRATION</v>
          </cell>
        </row>
        <row r="675">
          <cell r="A675">
            <v>100675</v>
          </cell>
          <cell r="B675" t="str">
            <v>A</v>
          </cell>
          <cell r="C675" t="str">
            <v>V P SHENOY</v>
          </cell>
          <cell r="D675" t="str">
            <v>983</v>
          </cell>
          <cell r="E675" t="str">
            <v>Projects</v>
          </cell>
        </row>
        <row r="676">
          <cell r="A676">
            <v>100676</v>
          </cell>
          <cell r="B676" t="str">
            <v>R</v>
          </cell>
          <cell r="C676" t="str">
            <v>V L PATIL</v>
          </cell>
          <cell r="D676" t="str">
            <v>983</v>
          </cell>
          <cell r="E676" t="str">
            <v>Projects</v>
          </cell>
        </row>
        <row r="677">
          <cell r="A677">
            <v>100677</v>
          </cell>
          <cell r="B677" t="str">
            <v>R</v>
          </cell>
          <cell r="C677" t="str">
            <v>MAHESH NARAYANSWAMY</v>
          </cell>
          <cell r="D677" t="str">
            <v>973</v>
          </cell>
          <cell r="E677" t="str">
            <v>Accounts</v>
          </cell>
        </row>
        <row r="678">
          <cell r="A678">
            <v>100678</v>
          </cell>
          <cell r="B678" t="str">
            <v>A</v>
          </cell>
          <cell r="C678" t="str">
            <v>F MASCARENHAS</v>
          </cell>
          <cell r="D678" t="str">
            <v>984</v>
          </cell>
          <cell r="E678" t="str">
            <v>MARKETING - CEAT MEHAL</v>
          </cell>
        </row>
        <row r="679">
          <cell r="A679">
            <v>100679</v>
          </cell>
          <cell r="B679" t="str">
            <v>R</v>
          </cell>
          <cell r="C679" t="str">
            <v>A K SETH</v>
          </cell>
          <cell r="D679" t="str">
            <v>253</v>
          </cell>
          <cell r="E679" t="str">
            <v>Pharma Field Force</v>
          </cell>
        </row>
        <row r="680">
          <cell r="A680">
            <v>100680</v>
          </cell>
          <cell r="B680" t="str">
            <v>R</v>
          </cell>
          <cell r="C680" t="str">
            <v>ANIL K KAPUR</v>
          </cell>
          <cell r="D680" t="str">
            <v>253</v>
          </cell>
          <cell r="E680" t="str">
            <v>Pharma Field Force</v>
          </cell>
        </row>
        <row r="681">
          <cell r="A681">
            <v>100682</v>
          </cell>
          <cell r="B681" t="str">
            <v>R</v>
          </cell>
          <cell r="C681" t="str">
            <v>ASHOK KLUMAR GOSH</v>
          </cell>
          <cell r="D681" t="str">
            <v>253</v>
          </cell>
          <cell r="E681" t="str">
            <v>Pharma Field Force</v>
          </cell>
        </row>
        <row r="682">
          <cell r="A682">
            <v>100684</v>
          </cell>
          <cell r="B682" t="str">
            <v>R</v>
          </cell>
          <cell r="C682" t="str">
            <v>VARGHESE IDICULA</v>
          </cell>
          <cell r="D682" t="str">
            <v>253</v>
          </cell>
          <cell r="E682" t="str">
            <v>Pharma Field Force</v>
          </cell>
        </row>
        <row r="683">
          <cell r="A683">
            <v>100685</v>
          </cell>
          <cell r="B683" t="str">
            <v>R</v>
          </cell>
          <cell r="C683" t="str">
            <v>SUNIL S KELKAR</v>
          </cell>
          <cell r="D683" t="str">
            <v>253</v>
          </cell>
          <cell r="E683" t="str">
            <v>Pharma Field Force</v>
          </cell>
        </row>
        <row r="684">
          <cell r="A684">
            <v>100686</v>
          </cell>
          <cell r="B684" t="str">
            <v>R</v>
          </cell>
          <cell r="C684" t="str">
            <v>M S SHENDKAR</v>
          </cell>
          <cell r="D684" t="str">
            <v>253</v>
          </cell>
          <cell r="E684" t="str">
            <v>Pharma Field Force</v>
          </cell>
        </row>
        <row r="685">
          <cell r="A685">
            <v>100687</v>
          </cell>
          <cell r="B685" t="str">
            <v>R</v>
          </cell>
          <cell r="C685" t="str">
            <v>B KALYAN SUNDAR</v>
          </cell>
          <cell r="D685" t="str">
            <v>253</v>
          </cell>
          <cell r="E685" t="str">
            <v>Pharma Field Force</v>
          </cell>
        </row>
        <row r="686">
          <cell r="A686">
            <v>100688</v>
          </cell>
          <cell r="B686" t="str">
            <v>R</v>
          </cell>
          <cell r="C686" t="str">
            <v>JITESH S KANADE</v>
          </cell>
          <cell r="D686" t="str">
            <v>253</v>
          </cell>
          <cell r="E686" t="str">
            <v>Pharma Field Force</v>
          </cell>
        </row>
        <row r="687">
          <cell r="A687">
            <v>100689</v>
          </cell>
          <cell r="B687" t="str">
            <v>R</v>
          </cell>
          <cell r="C687" t="str">
            <v>CONRAD L FERNANDES</v>
          </cell>
          <cell r="D687" t="str">
            <v>253</v>
          </cell>
          <cell r="E687" t="str">
            <v>Pharma Field Force</v>
          </cell>
        </row>
        <row r="688">
          <cell r="A688">
            <v>100690</v>
          </cell>
          <cell r="B688" t="str">
            <v>R</v>
          </cell>
          <cell r="C688" t="str">
            <v>N R CHIDAMBARA</v>
          </cell>
          <cell r="D688" t="str">
            <v>353</v>
          </cell>
          <cell r="E688" t="str">
            <v>Agro Field Force</v>
          </cell>
        </row>
        <row r="689">
          <cell r="A689">
            <v>100691</v>
          </cell>
          <cell r="B689" t="str">
            <v>R</v>
          </cell>
          <cell r="C689" t="str">
            <v>KRUTIKA M DESAI</v>
          </cell>
          <cell r="D689" t="str">
            <v>253</v>
          </cell>
          <cell r="E689" t="str">
            <v>Pharma Field Force</v>
          </cell>
        </row>
        <row r="690">
          <cell r="A690">
            <v>100692</v>
          </cell>
          <cell r="B690" t="str">
            <v>R</v>
          </cell>
          <cell r="C690" t="str">
            <v>N S JATKAR</v>
          </cell>
          <cell r="D690" t="str">
            <v>353</v>
          </cell>
          <cell r="E690" t="str">
            <v>Agro Field Force</v>
          </cell>
        </row>
        <row r="691">
          <cell r="A691">
            <v>100693</v>
          </cell>
          <cell r="B691" t="str">
            <v>R</v>
          </cell>
          <cell r="C691" t="str">
            <v>RASHNA COOPER</v>
          </cell>
          <cell r="D691" t="str">
            <v>973</v>
          </cell>
          <cell r="E691" t="str">
            <v>Accounts</v>
          </cell>
        </row>
        <row r="692">
          <cell r="A692">
            <v>100694</v>
          </cell>
          <cell r="B692" t="str">
            <v>R</v>
          </cell>
          <cell r="C692" t="str">
            <v>DEBASHIS CHATTERJEE</v>
          </cell>
          <cell r="D692" t="str">
            <v>253</v>
          </cell>
          <cell r="E692" t="str">
            <v>Pharma Field Force</v>
          </cell>
        </row>
        <row r="693">
          <cell r="A693">
            <v>100695</v>
          </cell>
          <cell r="B693" t="str">
            <v>R</v>
          </cell>
          <cell r="C693" t="str">
            <v>NILESH SIKOTARA</v>
          </cell>
          <cell r="D693" t="str">
            <v>253</v>
          </cell>
          <cell r="E693" t="str">
            <v>Pharma Field Force</v>
          </cell>
        </row>
        <row r="694">
          <cell r="A694">
            <v>100696</v>
          </cell>
          <cell r="B694" t="str">
            <v>R</v>
          </cell>
          <cell r="C694" t="str">
            <v>M S SAGAR REDDY</v>
          </cell>
          <cell r="D694" t="str">
            <v>253</v>
          </cell>
          <cell r="E694" t="str">
            <v>Pharma Field Force</v>
          </cell>
        </row>
        <row r="695">
          <cell r="A695">
            <v>100697</v>
          </cell>
          <cell r="B695" t="str">
            <v>R</v>
          </cell>
          <cell r="C695" t="str">
            <v>M S PAL</v>
          </cell>
          <cell r="D695" t="str">
            <v>253</v>
          </cell>
          <cell r="E695" t="str">
            <v>Pharma Field Force</v>
          </cell>
        </row>
        <row r="696">
          <cell r="A696">
            <v>100698</v>
          </cell>
          <cell r="B696" t="str">
            <v>R</v>
          </cell>
          <cell r="C696" t="str">
            <v>DYANESHWAR R CHAVAN</v>
          </cell>
          <cell r="D696" t="str">
            <v>353</v>
          </cell>
          <cell r="E696" t="str">
            <v>Agro Field Force</v>
          </cell>
        </row>
        <row r="697">
          <cell r="A697">
            <v>100699</v>
          </cell>
          <cell r="B697" t="str">
            <v>R</v>
          </cell>
          <cell r="C697" t="str">
            <v>ANAND SABHARWAL</v>
          </cell>
          <cell r="D697" t="str">
            <v>506</v>
          </cell>
          <cell r="E697" t="str">
            <v>ACCM &amp; GDS DELHI</v>
          </cell>
        </row>
        <row r="698">
          <cell r="A698">
            <v>100700</v>
          </cell>
          <cell r="B698" t="str">
            <v>R</v>
          </cell>
          <cell r="C698" t="str">
            <v>PARTHASARTHI ROY CHOWDHARY</v>
          </cell>
          <cell r="D698" t="str">
            <v>355</v>
          </cell>
          <cell r="E698" t="str">
            <v>AGRO MARKET DEVELOPMENT</v>
          </cell>
        </row>
        <row r="699">
          <cell r="A699">
            <v>100701</v>
          </cell>
          <cell r="B699" t="str">
            <v>R</v>
          </cell>
          <cell r="C699" t="str">
            <v>K K SRIVASTAVA</v>
          </cell>
          <cell r="D699" t="str">
            <v>567</v>
          </cell>
          <cell r="E699" t="str">
            <v>GENERIC LUCKNOW</v>
          </cell>
        </row>
        <row r="700">
          <cell r="A700">
            <v>100702</v>
          </cell>
          <cell r="B700" t="str">
            <v>R</v>
          </cell>
          <cell r="C700" t="str">
            <v>ASHISH D DESHPANDE</v>
          </cell>
          <cell r="D700" t="str">
            <v>973</v>
          </cell>
          <cell r="E700" t="str">
            <v>Accounts</v>
          </cell>
        </row>
        <row r="701">
          <cell r="A701">
            <v>100703</v>
          </cell>
          <cell r="B701" t="str">
            <v>R</v>
          </cell>
          <cell r="C701" t="str">
            <v>MANISH M HAMBARDAY</v>
          </cell>
          <cell r="D701" t="str">
            <v>973</v>
          </cell>
          <cell r="E701" t="str">
            <v>Accounts</v>
          </cell>
        </row>
        <row r="702">
          <cell r="A702">
            <v>100704</v>
          </cell>
          <cell r="B702" t="str">
            <v>R</v>
          </cell>
          <cell r="C702" t="str">
            <v>ELVIS ALMEDIA</v>
          </cell>
          <cell r="D702" t="str">
            <v>521</v>
          </cell>
          <cell r="E702" t="str">
            <v>SERTEC MUMBAI</v>
          </cell>
        </row>
        <row r="703">
          <cell r="A703">
            <v>100705</v>
          </cell>
          <cell r="B703" t="str">
            <v>R</v>
          </cell>
          <cell r="C703" t="str">
            <v>R J GODWIN</v>
          </cell>
          <cell r="D703" t="str">
            <v>531</v>
          </cell>
          <cell r="E703" t="str">
            <v>SERTEC MADRAS</v>
          </cell>
        </row>
        <row r="704">
          <cell r="A704">
            <v>100706</v>
          </cell>
          <cell r="B704" t="str">
            <v>R</v>
          </cell>
          <cell r="C704" t="str">
            <v>RAJIV K SHARMA</v>
          </cell>
          <cell r="D704" t="str">
            <v>528</v>
          </cell>
          <cell r="E704" t="str">
            <v>SERTEC MEERUT</v>
          </cell>
        </row>
        <row r="705">
          <cell r="A705">
            <v>100707</v>
          </cell>
          <cell r="B705" t="str">
            <v>R</v>
          </cell>
          <cell r="C705" t="str">
            <v>VIJAY K DULANI</v>
          </cell>
          <cell r="D705" t="str">
            <v>523</v>
          </cell>
          <cell r="E705" t="str">
            <v>SERTEC INDORE</v>
          </cell>
        </row>
        <row r="706">
          <cell r="A706">
            <v>100708</v>
          </cell>
          <cell r="B706" t="str">
            <v>A</v>
          </cell>
          <cell r="C706" t="str">
            <v>ANIL GAJARE</v>
          </cell>
          <cell r="D706" t="str">
            <v>521</v>
          </cell>
          <cell r="E706" t="str">
            <v>SERTEC MUMBAI</v>
          </cell>
        </row>
        <row r="707">
          <cell r="A707">
            <v>100709</v>
          </cell>
          <cell r="B707" t="str">
            <v>A</v>
          </cell>
          <cell r="C707" t="str">
            <v>NAYAN NEWASKAR</v>
          </cell>
          <cell r="D707" t="str">
            <v>521</v>
          </cell>
          <cell r="E707" t="str">
            <v>SERTEC MUMBAI</v>
          </cell>
        </row>
        <row r="708">
          <cell r="A708">
            <v>100710</v>
          </cell>
          <cell r="B708" t="str">
            <v>R</v>
          </cell>
          <cell r="C708" t="str">
            <v>RANJANA RAIKAR</v>
          </cell>
          <cell r="D708" t="str">
            <v>521</v>
          </cell>
          <cell r="E708" t="str">
            <v>SERTEC MUMBAI</v>
          </cell>
        </row>
        <row r="709">
          <cell r="A709">
            <v>100711</v>
          </cell>
          <cell r="B709" t="str">
            <v>R</v>
          </cell>
          <cell r="C709" t="str">
            <v>JAYAKAR DHRUVA</v>
          </cell>
          <cell r="D709" t="str">
            <v>521</v>
          </cell>
          <cell r="E709" t="str">
            <v>SERTEC MUMBAI</v>
          </cell>
        </row>
        <row r="710">
          <cell r="A710">
            <v>100712</v>
          </cell>
          <cell r="B710" t="str">
            <v>A</v>
          </cell>
          <cell r="C710" t="str">
            <v>SUDHAKAR GUPTA</v>
          </cell>
          <cell r="D710" t="str">
            <v>521</v>
          </cell>
          <cell r="E710" t="str">
            <v>SERTEC MUMBAI</v>
          </cell>
        </row>
        <row r="711">
          <cell r="A711">
            <v>100713</v>
          </cell>
          <cell r="B711" t="str">
            <v>R</v>
          </cell>
          <cell r="C711" t="str">
            <v>KISHORE JADHAV</v>
          </cell>
          <cell r="D711" t="str">
            <v>411</v>
          </cell>
          <cell r="E711" t="str">
            <v>MUMBAI</v>
          </cell>
        </row>
        <row r="712">
          <cell r="A712">
            <v>100714</v>
          </cell>
          <cell r="B712" t="str">
            <v>R</v>
          </cell>
          <cell r="C712" t="str">
            <v>SUMIT YADAV</v>
          </cell>
          <cell r="D712" t="str">
            <v>253</v>
          </cell>
          <cell r="E712" t="str">
            <v>Pharma Field Force</v>
          </cell>
        </row>
        <row r="713">
          <cell r="A713">
            <v>100715</v>
          </cell>
          <cell r="B713" t="str">
            <v>A</v>
          </cell>
          <cell r="C713" t="str">
            <v>YOGESH DESAI</v>
          </cell>
          <cell r="D713" t="str">
            <v>521</v>
          </cell>
          <cell r="E713" t="str">
            <v>SERTEC MUMBAI</v>
          </cell>
        </row>
        <row r="714">
          <cell r="A714">
            <v>100716</v>
          </cell>
          <cell r="B714" t="str">
            <v>R</v>
          </cell>
          <cell r="C714" t="str">
            <v>ASHISH RAIKAR</v>
          </cell>
          <cell r="D714" t="str">
            <v>521</v>
          </cell>
          <cell r="E714" t="str">
            <v>SERTEC MUMBAI</v>
          </cell>
        </row>
        <row r="715">
          <cell r="A715">
            <v>100717</v>
          </cell>
          <cell r="B715" t="str">
            <v>R</v>
          </cell>
          <cell r="C715" t="str">
            <v>TUSHAR KANTHI</v>
          </cell>
          <cell r="D715" t="str">
            <v>521</v>
          </cell>
          <cell r="E715" t="str">
            <v>SERTEC MUMBAI</v>
          </cell>
        </row>
        <row r="716">
          <cell r="A716">
            <v>100718</v>
          </cell>
          <cell r="B716" t="str">
            <v>R</v>
          </cell>
          <cell r="C716" t="str">
            <v>GURDEEP SANGTANI</v>
          </cell>
          <cell r="D716" t="str">
            <v>521</v>
          </cell>
          <cell r="E716" t="str">
            <v>SERTEC MUMBAI</v>
          </cell>
        </row>
        <row r="717">
          <cell r="A717">
            <v>100719</v>
          </cell>
          <cell r="B717" t="str">
            <v>R</v>
          </cell>
          <cell r="C717" t="str">
            <v>HIRAL MODY</v>
          </cell>
          <cell r="D717" t="str">
            <v>525</v>
          </cell>
          <cell r="E717" t="str">
            <v>SERTEC A'BAD</v>
          </cell>
        </row>
        <row r="718">
          <cell r="A718">
            <v>100720</v>
          </cell>
          <cell r="B718" t="str">
            <v>R</v>
          </cell>
          <cell r="C718" t="str">
            <v>VAISHALI K BAGWE</v>
          </cell>
          <cell r="D718" t="str">
            <v>393</v>
          </cell>
          <cell r="E718" t="str">
            <v>AGRO-INTERNATIONAL TRADING</v>
          </cell>
        </row>
        <row r="719">
          <cell r="A719">
            <v>100721</v>
          </cell>
          <cell r="B719" t="str">
            <v>R</v>
          </cell>
          <cell r="C719" t="str">
            <v>U VINOD KUMAR</v>
          </cell>
          <cell r="D719" t="str">
            <v>534</v>
          </cell>
          <cell r="E719" t="str">
            <v>SERTEC H'BAD</v>
          </cell>
        </row>
        <row r="720">
          <cell r="A720">
            <v>100722</v>
          </cell>
          <cell r="B720" t="str">
            <v>R</v>
          </cell>
          <cell r="C720" t="str">
            <v>BRIJESH SHAH</v>
          </cell>
          <cell r="D720" t="str">
            <v>525</v>
          </cell>
          <cell r="E720" t="str">
            <v>SERTEC A'BAD</v>
          </cell>
        </row>
        <row r="721">
          <cell r="A721">
            <v>100723</v>
          </cell>
          <cell r="B721" t="str">
            <v>R</v>
          </cell>
          <cell r="C721" t="str">
            <v>M MOHAN NAIR</v>
          </cell>
          <cell r="D721" t="str">
            <v>856</v>
          </cell>
          <cell r="E721" t="str">
            <v>PHARMA PROMOTION - SERTEC</v>
          </cell>
        </row>
        <row r="722">
          <cell r="A722">
            <v>100724</v>
          </cell>
          <cell r="B722" t="str">
            <v>R</v>
          </cell>
          <cell r="C722" t="str">
            <v>G S AMARENDRA</v>
          </cell>
          <cell r="D722" t="str">
            <v>533</v>
          </cell>
          <cell r="E722" t="str">
            <v>SERTEC BANGALORE</v>
          </cell>
        </row>
        <row r="723">
          <cell r="A723">
            <v>100725</v>
          </cell>
          <cell r="B723" t="str">
            <v>R</v>
          </cell>
          <cell r="C723" t="str">
            <v>N L NANDA KUMAR</v>
          </cell>
          <cell r="D723" t="str">
            <v>531</v>
          </cell>
          <cell r="E723" t="str">
            <v>SERTEC MADRAS</v>
          </cell>
        </row>
        <row r="724">
          <cell r="A724">
            <v>100726</v>
          </cell>
          <cell r="B724" t="str">
            <v>R</v>
          </cell>
          <cell r="C724" t="str">
            <v>G MANIKANDAN</v>
          </cell>
          <cell r="D724" t="str">
            <v>532</v>
          </cell>
          <cell r="E724" t="str">
            <v>SERTEC ERNAKULAM</v>
          </cell>
        </row>
        <row r="725">
          <cell r="A725">
            <v>100727</v>
          </cell>
          <cell r="B725" t="str">
            <v>R</v>
          </cell>
          <cell r="C725" t="str">
            <v>S P RAVIKUMAR</v>
          </cell>
          <cell r="D725" t="str">
            <v>511</v>
          </cell>
          <cell r="E725" t="str">
            <v>ACCM &amp; GDS MADRAS</v>
          </cell>
        </row>
        <row r="726">
          <cell r="A726">
            <v>100728</v>
          </cell>
          <cell r="B726" t="str">
            <v>R</v>
          </cell>
          <cell r="C726" t="str">
            <v>AMOL MAZUMDAR</v>
          </cell>
          <cell r="D726" t="str">
            <v>522</v>
          </cell>
          <cell r="E726" t="str">
            <v>SERTEC PUNE</v>
          </cell>
        </row>
        <row r="727">
          <cell r="A727">
            <v>100729</v>
          </cell>
          <cell r="B727" t="str">
            <v>R</v>
          </cell>
          <cell r="C727" t="str">
            <v>BALAKRISHNAN C</v>
          </cell>
          <cell r="D727" t="str">
            <v>532</v>
          </cell>
          <cell r="E727" t="str">
            <v>SERTEC ERNAKULAM</v>
          </cell>
        </row>
        <row r="728">
          <cell r="A728">
            <v>100730</v>
          </cell>
          <cell r="B728" t="str">
            <v>R</v>
          </cell>
          <cell r="C728" t="str">
            <v>G VENKATACHALAPATHY</v>
          </cell>
          <cell r="D728" t="str">
            <v>531</v>
          </cell>
          <cell r="E728" t="str">
            <v>SERTEC MADRAS</v>
          </cell>
        </row>
        <row r="729">
          <cell r="A729">
            <v>100731</v>
          </cell>
          <cell r="B729" t="str">
            <v>R</v>
          </cell>
          <cell r="C729" t="str">
            <v>SUHAS JEURKAR</v>
          </cell>
          <cell r="D729" t="str">
            <v>522</v>
          </cell>
          <cell r="E729" t="str">
            <v>SERTEC PUNE</v>
          </cell>
        </row>
        <row r="730">
          <cell r="A730">
            <v>100732</v>
          </cell>
          <cell r="B730" t="str">
            <v>R</v>
          </cell>
          <cell r="C730" t="str">
            <v>ANITHA JINJIL</v>
          </cell>
          <cell r="D730" t="str">
            <v>532</v>
          </cell>
          <cell r="E730" t="str">
            <v>SERTEC ERNAKULAM</v>
          </cell>
        </row>
        <row r="731">
          <cell r="A731">
            <v>100733</v>
          </cell>
          <cell r="B731" t="str">
            <v>R</v>
          </cell>
          <cell r="C731" t="str">
            <v>S SRIJITH</v>
          </cell>
          <cell r="D731" t="str">
            <v>431</v>
          </cell>
          <cell r="E731" t="str">
            <v>MADRAS</v>
          </cell>
        </row>
        <row r="732">
          <cell r="A732">
            <v>100734</v>
          </cell>
          <cell r="B732" t="str">
            <v>R</v>
          </cell>
          <cell r="C732" t="str">
            <v>A MEGANATHAN</v>
          </cell>
          <cell r="D732" t="str">
            <v>531</v>
          </cell>
          <cell r="E732" t="str">
            <v>SERTEC MADRAS</v>
          </cell>
        </row>
        <row r="733">
          <cell r="A733">
            <v>100735</v>
          </cell>
          <cell r="B733" t="str">
            <v>A</v>
          </cell>
          <cell r="C733" t="str">
            <v>DIVYA MOHAN</v>
          </cell>
          <cell r="D733" t="str">
            <v>531</v>
          </cell>
          <cell r="E733" t="str">
            <v>SERTEC MADRAS</v>
          </cell>
        </row>
        <row r="734">
          <cell r="A734">
            <v>100736</v>
          </cell>
          <cell r="B734" t="str">
            <v>R</v>
          </cell>
          <cell r="C734" t="str">
            <v>SHANTO JOSEPH CHITTILAPILLY</v>
          </cell>
          <cell r="D734" t="str">
            <v>533</v>
          </cell>
          <cell r="E734" t="str">
            <v>SERTEC BANGALORE</v>
          </cell>
        </row>
        <row r="735">
          <cell r="A735">
            <v>100737</v>
          </cell>
          <cell r="B735" t="str">
            <v>R</v>
          </cell>
          <cell r="C735" t="str">
            <v>K S MOHAN SUNDER YAJAMAN</v>
          </cell>
          <cell r="D735" t="str">
            <v>533</v>
          </cell>
          <cell r="E735" t="str">
            <v>SERTEC BANGALORE</v>
          </cell>
        </row>
        <row r="736">
          <cell r="A736">
            <v>100738</v>
          </cell>
          <cell r="B736" t="str">
            <v>R</v>
          </cell>
          <cell r="C736" t="str">
            <v>P SHREEDHAR</v>
          </cell>
          <cell r="D736" t="str">
            <v>533</v>
          </cell>
          <cell r="E736" t="str">
            <v>SERTEC BANGALORE</v>
          </cell>
        </row>
        <row r="737">
          <cell r="A737">
            <v>100739</v>
          </cell>
          <cell r="B737" t="str">
            <v>R</v>
          </cell>
          <cell r="C737" t="str">
            <v>ELANGO DEV</v>
          </cell>
          <cell r="D737" t="str">
            <v>531</v>
          </cell>
          <cell r="E737" t="str">
            <v>SERTEC MADRAS</v>
          </cell>
        </row>
        <row r="738">
          <cell r="A738">
            <v>100740</v>
          </cell>
          <cell r="B738" t="str">
            <v>R</v>
          </cell>
          <cell r="C738" t="str">
            <v>D SRINIVASAN</v>
          </cell>
          <cell r="D738" t="str">
            <v>531</v>
          </cell>
          <cell r="E738" t="str">
            <v>SERTEC MADRAS</v>
          </cell>
        </row>
        <row r="739">
          <cell r="A739">
            <v>100741</v>
          </cell>
          <cell r="B739" t="str">
            <v>R</v>
          </cell>
          <cell r="C739" t="str">
            <v>S MALLIKARJUN</v>
          </cell>
          <cell r="D739" t="str">
            <v>514</v>
          </cell>
          <cell r="E739" t="str">
            <v>ACCM &amp; GDS H'BAD</v>
          </cell>
        </row>
        <row r="740">
          <cell r="A740">
            <v>100742</v>
          </cell>
          <cell r="B740" t="str">
            <v>R</v>
          </cell>
          <cell r="C740" t="str">
            <v>K RAMESH</v>
          </cell>
          <cell r="D740" t="str">
            <v>856</v>
          </cell>
          <cell r="E740" t="str">
            <v>PHARMA PROMOTION - SERTEC</v>
          </cell>
        </row>
        <row r="741">
          <cell r="A741">
            <v>100743</v>
          </cell>
          <cell r="B741" t="str">
            <v>R</v>
          </cell>
          <cell r="C741" t="str">
            <v>ANIL DESHPANDE</v>
          </cell>
          <cell r="D741" t="str">
            <v>522</v>
          </cell>
          <cell r="E741" t="str">
            <v>SERTEC PUNE</v>
          </cell>
        </row>
        <row r="742">
          <cell r="A742">
            <v>100744</v>
          </cell>
          <cell r="B742" t="str">
            <v>R</v>
          </cell>
          <cell r="C742" t="str">
            <v>SANJEEV SHITOLAY</v>
          </cell>
          <cell r="D742" t="str">
            <v>856</v>
          </cell>
          <cell r="E742" t="str">
            <v>PHARMA PROMOTION - SERTEC</v>
          </cell>
        </row>
        <row r="743">
          <cell r="A743">
            <v>100745</v>
          </cell>
          <cell r="B743" t="str">
            <v>R</v>
          </cell>
          <cell r="C743" t="str">
            <v>PADMAKAR DHUMALE</v>
          </cell>
          <cell r="D743" t="str">
            <v>412</v>
          </cell>
          <cell r="E743" t="str">
            <v>PUNE</v>
          </cell>
        </row>
        <row r="744">
          <cell r="A744">
            <v>100746</v>
          </cell>
          <cell r="B744" t="str">
            <v>R</v>
          </cell>
          <cell r="C744" t="str">
            <v>PANKAJ BATHAM</v>
          </cell>
          <cell r="D744" t="str">
            <v>524</v>
          </cell>
          <cell r="E744" t="str">
            <v>SERTEC JAIPUR</v>
          </cell>
        </row>
        <row r="745">
          <cell r="A745">
            <v>100747</v>
          </cell>
          <cell r="B745" t="str">
            <v>R</v>
          </cell>
          <cell r="C745" t="str">
            <v>KESHAV MURTHY SRINATH</v>
          </cell>
          <cell r="D745" t="str">
            <v>531</v>
          </cell>
          <cell r="E745" t="str">
            <v>SERTEC MADRAS</v>
          </cell>
        </row>
        <row r="746">
          <cell r="A746">
            <v>100748</v>
          </cell>
          <cell r="B746" t="str">
            <v>R</v>
          </cell>
          <cell r="C746" t="str">
            <v>SHAILENDRA KUSHWAHA</v>
          </cell>
          <cell r="D746" t="str">
            <v>431</v>
          </cell>
          <cell r="E746" t="str">
            <v>MADRAS</v>
          </cell>
        </row>
        <row r="747">
          <cell r="A747">
            <v>100749</v>
          </cell>
          <cell r="B747" t="str">
            <v>R</v>
          </cell>
          <cell r="C747" t="str">
            <v>R SATYANARAYANAN</v>
          </cell>
          <cell r="D747" t="str">
            <v>531</v>
          </cell>
          <cell r="E747" t="str">
            <v>SERTEC MADRAS</v>
          </cell>
        </row>
        <row r="748">
          <cell r="A748">
            <v>100750</v>
          </cell>
          <cell r="B748" t="str">
            <v>R</v>
          </cell>
          <cell r="C748" t="str">
            <v>G S SINGARAM </v>
          </cell>
          <cell r="D748" t="str">
            <v>531</v>
          </cell>
          <cell r="E748" t="str">
            <v>SERTEC MADRAS</v>
          </cell>
        </row>
        <row r="749">
          <cell r="A749">
            <v>100751</v>
          </cell>
          <cell r="B749" t="str">
            <v>R</v>
          </cell>
          <cell r="C749" t="str">
            <v>R K SINHA</v>
          </cell>
          <cell r="D749" t="str">
            <v>518</v>
          </cell>
          <cell r="E749" t="str">
            <v>ACCM &amp; GDS PATNA</v>
          </cell>
        </row>
        <row r="750">
          <cell r="A750">
            <v>100752</v>
          </cell>
          <cell r="B750" t="str">
            <v>A</v>
          </cell>
          <cell r="C750" t="str">
            <v>NISHIKANT R PRABHUDESAI</v>
          </cell>
          <cell r="D750" t="str">
            <v>893</v>
          </cell>
          <cell r="E750" t="str">
            <v>PURCHASE - PHARMA</v>
          </cell>
        </row>
        <row r="751">
          <cell r="A751">
            <v>100753</v>
          </cell>
          <cell r="B751" t="str">
            <v>A</v>
          </cell>
          <cell r="C751" t="str">
            <v>PALLAVI S SARPOTDAR</v>
          </cell>
          <cell r="D751" t="str">
            <v>971</v>
          </cell>
          <cell r="E751" t="str">
            <v>Central Administration</v>
          </cell>
        </row>
        <row r="752">
          <cell r="A752">
            <v>100754</v>
          </cell>
          <cell r="B752" t="str">
            <v>R</v>
          </cell>
          <cell r="C752" t="str">
            <v>SHRIKANT VIJAY PARHEE</v>
          </cell>
          <cell r="D752" t="str">
            <v>974</v>
          </cell>
          <cell r="E752" t="str">
            <v>MIS</v>
          </cell>
        </row>
        <row r="753">
          <cell r="A753">
            <v>100755</v>
          </cell>
          <cell r="B753" t="str">
            <v>R</v>
          </cell>
          <cell r="C753" t="str">
            <v>ARVIND K CHOUGHLE</v>
          </cell>
          <cell r="D753" t="str">
            <v>369</v>
          </cell>
          <cell r="E753" t="str">
            <v>AGRO-BELLARY</v>
          </cell>
        </row>
        <row r="754">
          <cell r="A754">
            <v>100756</v>
          </cell>
          <cell r="B754" t="str">
            <v>R</v>
          </cell>
          <cell r="C754" t="str">
            <v>AMAL MARTIN SINGH</v>
          </cell>
          <cell r="D754" t="str">
            <v>367</v>
          </cell>
          <cell r="E754" t="str">
            <v>AGRO FIELD FORCE MADURAI</v>
          </cell>
        </row>
        <row r="755">
          <cell r="A755">
            <v>100757</v>
          </cell>
          <cell r="B755" t="str">
            <v>R</v>
          </cell>
          <cell r="C755" t="str">
            <v>PRASAN R BHANDARI</v>
          </cell>
          <cell r="D755" t="str">
            <v>851</v>
          </cell>
          <cell r="E755" t="str">
            <v>MEDICAL</v>
          </cell>
        </row>
        <row r="756">
          <cell r="A756">
            <v>100758</v>
          </cell>
          <cell r="B756" t="str">
            <v>R</v>
          </cell>
          <cell r="C756" t="str">
            <v>K RAM REDDY</v>
          </cell>
          <cell r="D756" t="str">
            <v>514</v>
          </cell>
          <cell r="E756" t="str">
            <v>ACCM &amp; GDS H'BAD</v>
          </cell>
        </row>
        <row r="757">
          <cell r="A757">
            <v>100759</v>
          </cell>
          <cell r="B757" t="str">
            <v>R</v>
          </cell>
          <cell r="C757" t="str">
            <v>SUCHINT JOSHI</v>
          </cell>
          <cell r="D757" t="str">
            <v>503</v>
          </cell>
          <cell r="E757" t="str">
            <v>ACCM &amp; GDS INDORE</v>
          </cell>
        </row>
        <row r="758">
          <cell r="A758">
            <v>100760</v>
          </cell>
          <cell r="B758" t="str">
            <v>A</v>
          </cell>
          <cell r="C758" t="str">
            <v>ANIL KUMAR</v>
          </cell>
          <cell r="D758" t="str">
            <v>512</v>
          </cell>
          <cell r="E758" t="str">
            <v>ACCM &amp; GDS ERNAKULAM</v>
          </cell>
        </row>
        <row r="759">
          <cell r="A759">
            <v>100761</v>
          </cell>
          <cell r="B759" t="str">
            <v>R</v>
          </cell>
          <cell r="C759" t="str">
            <v>JAYANTA B KALKOTY</v>
          </cell>
          <cell r="D759" t="str">
            <v>517</v>
          </cell>
          <cell r="E759" t="str">
            <v>ACCM &amp; GDS GUWAHATI</v>
          </cell>
        </row>
        <row r="760">
          <cell r="A760">
            <v>100762</v>
          </cell>
          <cell r="B760" t="str">
            <v>R</v>
          </cell>
          <cell r="C760" t="str">
            <v>BRIJESH GOPINATH</v>
          </cell>
          <cell r="D760" t="str">
            <v>512</v>
          </cell>
          <cell r="E760" t="str">
            <v>ACCM &amp; GDS ERNAKULAM</v>
          </cell>
        </row>
        <row r="761">
          <cell r="A761">
            <v>100763</v>
          </cell>
          <cell r="B761" t="str">
            <v>R</v>
          </cell>
          <cell r="C761" t="str">
            <v>PADALA PRABHAKAR</v>
          </cell>
          <cell r="D761" t="str">
            <v>514</v>
          </cell>
          <cell r="E761" t="str">
            <v>ACCM &amp; GDS H'BAD</v>
          </cell>
        </row>
        <row r="762">
          <cell r="A762">
            <v>100764</v>
          </cell>
          <cell r="B762" t="str">
            <v>R</v>
          </cell>
          <cell r="C762" t="str">
            <v>G V MADHAV</v>
          </cell>
          <cell r="D762" t="str">
            <v>434</v>
          </cell>
          <cell r="E762" t="str">
            <v>HYDERABAD</v>
          </cell>
        </row>
        <row r="763">
          <cell r="A763">
            <v>100765</v>
          </cell>
          <cell r="B763" t="str">
            <v>R</v>
          </cell>
          <cell r="C763" t="str">
            <v>M K PRASHANT</v>
          </cell>
          <cell r="D763" t="str">
            <v>512</v>
          </cell>
          <cell r="E763" t="str">
            <v>ACCM &amp; GDS ERNAKULAM</v>
          </cell>
        </row>
        <row r="764">
          <cell r="A764">
            <v>100766</v>
          </cell>
          <cell r="B764" t="str">
            <v>R</v>
          </cell>
          <cell r="C764" t="str">
            <v>N SETHUMADHAVAN</v>
          </cell>
          <cell r="D764" t="str">
            <v>511</v>
          </cell>
          <cell r="E764" t="str">
            <v>ACCM &amp; GDS MADRAS</v>
          </cell>
        </row>
        <row r="765">
          <cell r="A765">
            <v>100767</v>
          </cell>
          <cell r="B765" t="str">
            <v>R</v>
          </cell>
          <cell r="C765" t="str">
            <v>T V S D S SARMA </v>
          </cell>
          <cell r="D765" t="str">
            <v>514</v>
          </cell>
          <cell r="E765" t="str">
            <v>ACCM &amp; GDS H'BAD</v>
          </cell>
        </row>
        <row r="766">
          <cell r="A766">
            <v>100768</v>
          </cell>
          <cell r="B766" t="str">
            <v>R</v>
          </cell>
          <cell r="C766" t="str">
            <v>SUJAN KUMAR  DHAR</v>
          </cell>
          <cell r="D766" t="str">
            <v>516</v>
          </cell>
          <cell r="E766" t="str">
            <v>ACCM &amp; GDS CALCUTTA</v>
          </cell>
        </row>
        <row r="767">
          <cell r="A767">
            <v>100769</v>
          </cell>
          <cell r="B767" t="str">
            <v>A</v>
          </cell>
          <cell r="C767" t="str">
            <v>A S SANTOSH</v>
          </cell>
          <cell r="D767" t="str">
            <v>512</v>
          </cell>
          <cell r="E767" t="str">
            <v>ACCM &amp; GDS ERNAKULAM</v>
          </cell>
        </row>
        <row r="768">
          <cell r="A768">
            <v>100770</v>
          </cell>
          <cell r="B768" t="str">
            <v>R</v>
          </cell>
          <cell r="C768" t="str">
            <v>RAJESH GAIKWAD</v>
          </cell>
          <cell r="D768" t="str">
            <v>514</v>
          </cell>
          <cell r="E768" t="str">
            <v>ACCM &amp; GDS H'BAD</v>
          </cell>
        </row>
        <row r="769">
          <cell r="A769">
            <v>100771</v>
          </cell>
          <cell r="B769" t="str">
            <v>A</v>
          </cell>
          <cell r="C769" t="str">
            <v>RAJESH PAHLANI</v>
          </cell>
          <cell r="D769" t="str">
            <v>501</v>
          </cell>
          <cell r="E769" t="str">
            <v>ACCM &amp; GDS MUMBAI</v>
          </cell>
        </row>
        <row r="770">
          <cell r="A770">
            <v>100772</v>
          </cell>
          <cell r="B770" t="str">
            <v>A</v>
          </cell>
          <cell r="C770" t="str">
            <v>K A MADHUSUDHAN</v>
          </cell>
          <cell r="D770" t="str">
            <v>513</v>
          </cell>
          <cell r="E770" t="str">
            <v>ACCM &amp; GDS B'LORE</v>
          </cell>
        </row>
        <row r="771">
          <cell r="A771">
            <v>100773</v>
          </cell>
          <cell r="B771" t="str">
            <v>R</v>
          </cell>
          <cell r="C771" t="str">
            <v>MANEESH RAI VERMA</v>
          </cell>
          <cell r="D771" t="str">
            <v>508</v>
          </cell>
          <cell r="E771" t="str">
            <v>ACCM &amp;GDS MEERUT</v>
          </cell>
        </row>
        <row r="772">
          <cell r="A772">
            <v>100774</v>
          </cell>
          <cell r="B772" t="str">
            <v>R</v>
          </cell>
          <cell r="C772" t="str">
            <v>U KALSI</v>
          </cell>
          <cell r="D772" t="str">
            <v>506</v>
          </cell>
          <cell r="E772" t="str">
            <v>ACCM &amp; GDS DELHI</v>
          </cell>
        </row>
        <row r="773">
          <cell r="A773">
            <v>100775</v>
          </cell>
          <cell r="B773" t="str">
            <v>R</v>
          </cell>
          <cell r="C773" t="str">
            <v>A KUMARA SUBRAMANIAM</v>
          </cell>
          <cell r="D773" t="str">
            <v>514</v>
          </cell>
          <cell r="E773" t="str">
            <v>ACCM &amp; GDS H'BAD</v>
          </cell>
        </row>
        <row r="774">
          <cell r="A774">
            <v>100776</v>
          </cell>
          <cell r="B774" t="str">
            <v>A</v>
          </cell>
          <cell r="C774" t="str">
            <v>SANJAY  AMBARDAR</v>
          </cell>
          <cell r="D774" t="str">
            <v>370</v>
          </cell>
          <cell r="E774" t="str">
            <v>AGRO FIELD FORCE INDORE</v>
          </cell>
        </row>
        <row r="775">
          <cell r="A775">
            <v>100777</v>
          </cell>
          <cell r="B775" t="str">
            <v>R</v>
          </cell>
          <cell r="C775" t="str">
            <v>INDRANIL  MAZUMDAR</v>
          </cell>
          <cell r="D775" t="str">
            <v>538</v>
          </cell>
          <cell r="E775" t="str">
            <v>SERTEC PATNA</v>
          </cell>
        </row>
        <row r="776">
          <cell r="A776">
            <v>100778</v>
          </cell>
          <cell r="B776" t="str">
            <v>R</v>
          </cell>
          <cell r="C776" t="str">
            <v>VIKAS BALDUA</v>
          </cell>
          <cell r="D776" t="str">
            <v>524</v>
          </cell>
          <cell r="E776" t="str">
            <v>SERTEC JAIPUR</v>
          </cell>
        </row>
        <row r="777">
          <cell r="A777">
            <v>100779</v>
          </cell>
          <cell r="B777" t="str">
            <v>R</v>
          </cell>
          <cell r="C777" t="str">
            <v>SNIGDHA  BRATA  GHOSH</v>
          </cell>
          <cell r="D777" t="str">
            <v>536</v>
          </cell>
          <cell r="E777" t="str">
            <v>SERTEC CALCUTTA</v>
          </cell>
        </row>
        <row r="778">
          <cell r="A778">
            <v>100780</v>
          </cell>
          <cell r="B778" t="str">
            <v>A</v>
          </cell>
          <cell r="C778" t="str">
            <v>VIKAS KHURANA</v>
          </cell>
          <cell r="D778" t="str">
            <v>526</v>
          </cell>
          <cell r="E778" t="str">
            <v>SERTEC DELHI</v>
          </cell>
        </row>
        <row r="779">
          <cell r="A779">
            <v>100781</v>
          </cell>
          <cell r="B779" t="str">
            <v>R</v>
          </cell>
          <cell r="C779" t="str">
            <v>SOMANTH ROY</v>
          </cell>
          <cell r="D779" t="str">
            <v>537</v>
          </cell>
          <cell r="E779" t="str">
            <v>SERTEC GUWAHATI</v>
          </cell>
        </row>
        <row r="780">
          <cell r="A780">
            <v>100782</v>
          </cell>
          <cell r="B780" t="str">
            <v>R</v>
          </cell>
          <cell r="C780" t="str">
            <v>NISCHAL KUMAR</v>
          </cell>
          <cell r="D780" t="str">
            <v>538</v>
          </cell>
          <cell r="E780" t="str">
            <v>SERTEC PATNA</v>
          </cell>
        </row>
        <row r="781">
          <cell r="A781">
            <v>100783</v>
          </cell>
          <cell r="B781" t="str">
            <v>R</v>
          </cell>
          <cell r="C781" t="str">
            <v>SANJAY K C</v>
          </cell>
          <cell r="D781" t="str">
            <v>532</v>
          </cell>
          <cell r="E781" t="str">
            <v>SERTEC ERNAKULAM</v>
          </cell>
        </row>
        <row r="782">
          <cell r="A782">
            <v>100784</v>
          </cell>
          <cell r="B782" t="str">
            <v>R</v>
          </cell>
          <cell r="C782" t="str">
            <v>K A ACHUTHANAND</v>
          </cell>
          <cell r="D782" t="str">
            <v>533</v>
          </cell>
          <cell r="E782" t="str">
            <v>SERTEC BANGALORE</v>
          </cell>
        </row>
        <row r="783">
          <cell r="A783">
            <v>100785</v>
          </cell>
          <cell r="B783" t="str">
            <v>R</v>
          </cell>
          <cell r="C783" t="str">
            <v>RAMESH BABU K.</v>
          </cell>
          <cell r="D783" t="str">
            <v>534</v>
          </cell>
          <cell r="E783" t="str">
            <v>SERTEC H'BAD</v>
          </cell>
        </row>
        <row r="784">
          <cell r="A784">
            <v>100786</v>
          </cell>
          <cell r="B784" t="str">
            <v>R</v>
          </cell>
          <cell r="C784" t="str">
            <v>SYED F REZVI</v>
          </cell>
          <cell r="D784" t="str">
            <v>522</v>
          </cell>
          <cell r="E784" t="str">
            <v>SERTEC PUNE</v>
          </cell>
        </row>
        <row r="785">
          <cell r="A785">
            <v>100787</v>
          </cell>
          <cell r="B785" t="str">
            <v>R</v>
          </cell>
          <cell r="C785" t="str">
            <v>D K BANERJEE</v>
          </cell>
          <cell r="D785" t="str">
            <v>536</v>
          </cell>
          <cell r="E785" t="str">
            <v>SERTEC CALCUTTA</v>
          </cell>
        </row>
        <row r="786">
          <cell r="A786">
            <v>100788</v>
          </cell>
          <cell r="B786" t="str">
            <v>R</v>
          </cell>
          <cell r="C786" t="str">
            <v>K T SUDARSON</v>
          </cell>
          <cell r="D786" t="str">
            <v>531</v>
          </cell>
          <cell r="E786" t="str">
            <v>SERTEC MADRAS</v>
          </cell>
        </row>
        <row r="787">
          <cell r="A787">
            <v>100789</v>
          </cell>
          <cell r="B787" t="str">
            <v>R</v>
          </cell>
          <cell r="C787" t="str">
            <v>ASHISH DEVPURA</v>
          </cell>
          <cell r="D787" t="str">
            <v>526</v>
          </cell>
          <cell r="E787" t="str">
            <v>SERTEC DELHI</v>
          </cell>
        </row>
        <row r="788">
          <cell r="A788">
            <v>100790</v>
          </cell>
          <cell r="B788" t="str">
            <v>R</v>
          </cell>
          <cell r="C788" t="str">
            <v>D MATAI</v>
          </cell>
          <cell r="D788" t="str">
            <v>524</v>
          </cell>
          <cell r="E788" t="str">
            <v>SERTEC JAIPUR</v>
          </cell>
        </row>
        <row r="789">
          <cell r="A789">
            <v>100791</v>
          </cell>
          <cell r="B789" t="str">
            <v>R</v>
          </cell>
          <cell r="C789" t="str">
            <v>A SABHERWAL</v>
          </cell>
          <cell r="D789" t="str">
            <v>524</v>
          </cell>
          <cell r="E789" t="str">
            <v>SERTEC JAIPUR</v>
          </cell>
        </row>
        <row r="790">
          <cell r="A790">
            <v>100792</v>
          </cell>
          <cell r="B790" t="str">
            <v>R</v>
          </cell>
          <cell r="C790" t="str">
            <v>BARUN SIKDAR</v>
          </cell>
          <cell r="D790" t="str">
            <v>536</v>
          </cell>
          <cell r="E790" t="str">
            <v>SERTEC CALCUTTA</v>
          </cell>
        </row>
        <row r="791">
          <cell r="A791">
            <v>100793</v>
          </cell>
          <cell r="B791" t="str">
            <v>R</v>
          </cell>
          <cell r="C791" t="str">
            <v>P RANGA RAO PILLARISETTI</v>
          </cell>
          <cell r="D791" t="str">
            <v>434</v>
          </cell>
          <cell r="E791" t="str">
            <v>HYDERABAD</v>
          </cell>
        </row>
        <row r="792">
          <cell r="A792">
            <v>100794</v>
          </cell>
          <cell r="B792" t="str">
            <v>R</v>
          </cell>
          <cell r="C792" t="str">
            <v>PRADIP K SEN</v>
          </cell>
          <cell r="D792" t="str">
            <v>536</v>
          </cell>
          <cell r="E792" t="str">
            <v>SERTEC CALCUTTA</v>
          </cell>
        </row>
        <row r="793">
          <cell r="A793">
            <v>100795</v>
          </cell>
          <cell r="B793" t="str">
            <v>R</v>
          </cell>
          <cell r="C793" t="str">
            <v>H MUKHERJEE</v>
          </cell>
          <cell r="D793" t="str">
            <v>536</v>
          </cell>
          <cell r="E793" t="str">
            <v>SERTEC CALCUTTA</v>
          </cell>
        </row>
        <row r="794">
          <cell r="A794">
            <v>100796</v>
          </cell>
          <cell r="B794" t="str">
            <v>R</v>
          </cell>
          <cell r="C794" t="str">
            <v>SUBRATA DAM </v>
          </cell>
          <cell r="D794" t="str">
            <v>536</v>
          </cell>
          <cell r="E794" t="str">
            <v>SERTEC CALCUTTA</v>
          </cell>
        </row>
        <row r="795">
          <cell r="A795">
            <v>100797</v>
          </cell>
          <cell r="B795" t="str">
            <v>A</v>
          </cell>
          <cell r="C795" t="str">
            <v>SUJAI TRIVEDI</v>
          </cell>
          <cell r="D795" t="str">
            <v>526</v>
          </cell>
          <cell r="E795" t="str">
            <v>SERTEC DELHI</v>
          </cell>
        </row>
        <row r="796">
          <cell r="A796">
            <v>100798</v>
          </cell>
          <cell r="B796" t="str">
            <v>A</v>
          </cell>
          <cell r="C796" t="str">
            <v>SUDIP SETH</v>
          </cell>
          <cell r="D796" t="str">
            <v>536</v>
          </cell>
          <cell r="E796" t="str">
            <v>SERTEC CALCUTTA</v>
          </cell>
        </row>
        <row r="797">
          <cell r="A797">
            <v>100799</v>
          </cell>
          <cell r="B797" t="str">
            <v>R</v>
          </cell>
          <cell r="C797" t="str">
            <v>RAJU KULKARNI</v>
          </cell>
          <cell r="D797" t="str">
            <v>534</v>
          </cell>
          <cell r="E797" t="str">
            <v>SERTEC H'BAD</v>
          </cell>
        </row>
        <row r="798">
          <cell r="A798">
            <v>100800</v>
          </cell>
          <cell r="B798" t="str">
            <v>R</v>
          </cell>
          <cell r="C798" t="str">
            <v>RRS SRINIVAS</v>
          </cell>
          <cell r="D798" t="str">
            <v>514</v>
          </cell>
          <cell r="E798" t="str">
            <v>ACCM &amp; GDS H'BAD</v>
          </cell>
        </row>
        <row r="799">
          <cell r="A799">
            <v>100801</v>
          </cell>
          <cell r="B799" t="str">
            <v>R</v>
          </cell>
          <cell r="C799" t="str">
            <v>SANJAY DUTTA</v>
          </cell>
          <cell r="D799" t="str">
            <v>524</v>
          </cell>
          <cell r="E799" t="str">
            <v>SERTEC JAIPUR</v>
          </cell>
        </row>
        <row r="800">
          <cell r="A800">
            <v>100802</v>
          </cell>
          <cell r="B800" t="str">
            <v>R</v>
          </cell>
          <cell r="C800" t="str">
            <v>K HARI PRASAD</v>
          </cell>
          <cell r="D800" t="str">
            <v>434</v>
          </cell>
          <cell r="E800" t="str">
            <v>HYDERABAD</v>
          </cell>
        </row>
        <row r="801">
          <cell r="A801">
            <v>100803</v>
          </cell>
          <cell r="B801" t="str">
            <v>R</v>
          </cell>
          <cell r="C801" t="str">
            <v>N.L. SRIRAM</v>
          </cell>
          <cell r="D801" t="str">
            <v>531</v>
          </cell>
          <cell r="E801" t="str">
            <v>SERTEC MADRAS</v>
          </cell>
        </row>
        <row r="802">
          <cell r="A802">
            <v>100804</v>
          </cell>
          <cell r="B802" t="str">
            <v>R</v>
          </cell>
          <cell r="C802" t="str">
            <v>GOVIND SINGH WADIA</v>
          </cell>
          <cell r="D802" t="str">
            <v>528</v>
          </cell>
          <cell r="E802" t="str">
            <v>SERTEC MEERUT</v>
          </cell>
        </row>
        <row r="803">
          <cell r="A803">
            <v>100805</v>
          </cell>
          <cell r="B803" t="str">
            <v>R</v>
          </cell>
          <cell r="C803" t="str">
            <v>MANJUSHREE CHAVAN</v>
          </cell>
          <cell r="D803" t="str">
            <v>253</v>
          </cell>
          <cell r="E803" t="str">
            <v>Pharma Field Force</v>
          </cell>
        </row>
        <row r="804">
          <cell r="A804">
            <v>100806</v>
          </cell>
          <cell r="B804" t="str">
            <v>A</v>
          </cell>
          <cell r="C804" t="str">
            <v>MANOJ KUMAR BISHOYI</v>
          </cell>
          <cell r="D804" t="str">
            <v>531</v>
          </cell>
          <cell r="E804" t="str">
            <v>SERTEC MADRAS</v>
          </cell>
        </row>
        <row r="805">
          <cell r="A805">
            <v>100807</v>
          </cell>
          <cell r="B805" t="str">
            <v>R</v>
          </cell>
          <cell r="C805" t="str">
            <v>K. RADHAKRISHNAN</v>
          </cell>
          <cell r="D805" t="str">
            <v>511</v>
          </cell>
          <cell r="E805" t="str">
            <v>ACCM &amp; GDS MADRAS</v>
          </cell>
        </row>
        <row r="806">
          <cell r="A806">
            <v>100808</v>
          </cell>
          <cell r="B806" t="str">
            <v>R</v>
          </cell>
          <cell r="C806" t="str">
            <v>UMESH BHOYAR</v>
          </cell>
          <cell r="D806" t="str">
            <v>412</v>
          </cell>
          <cell r="E806" t="str">
            <v>PUNE</v>
          </cell>
        </row>
        <row r="807">
          <cell r="A807">
            <v>100809</v>
          </cell>
          <cell r="B807" t="str">
            <v>R</v>
          </cell>
          <cell r="C807" t="str">
            <v>S.V. KHANWALKAR</v>
          </cell>
          <cell r="D807" t="str">
            <v>856</v>
          </cell>
          <cell r="E807" t="str">
            <v>PHARMA PROMOTION - SERTEC</v>
          </cell>
        </row>
        <row r="808">
          <cell r="A808">
            <v>100810</v>
          </cell>
          <cell r="B808" t="str">
            <v>R</v>
          </cell>
          <cell r="C808" t="str">
            <v>PRASHANT KHAPARKAR</v>
          </cell>
          <cell r="D808" t="str">
            <v>253</v>
          </cell>
          <cell r="E808" t="str">
            <v>Pharma Field Force</v>
          </cell>
        </row>
        <row r="809">
          <cell r="A809">
            <v>100811</v>
          </cell>
          <cell r="B809" t="str">
            <v>R</v>
          </cell>
          <cell r="C809" t="str">
            <v>S.VIJAYA SAI</v>
          </cell>
          <cell r="D809" t="str">
            <v>532</v>
          </cell>
          <cell r="E809" t="str">
            <v>SERTEC ERNAKULAM</v>
          </cell>
        </row>
        <row r="810">
          <cell r="A810">
            <v>100812</v>
          </cell>
          <cell r="B810" t="str">
            <v>R</v>
          </cell>
          <cell r="C810" t="str">
            <v>UMESH BALANI</v>
          </cell>
          <cell r="D810" t="str">
            <v>504</v>
          </cell>
          <cell r="E810" t="str">
            <v>ACCM &amp; GDS JAIPUR</v>
          </cell>
        </row>
        <row r="811">
          <cell r="A811">
            <v>100813</v>
          </cell>
          <cell r="B811" t="str">
            <v>A</v>
          </cell>
          <cell r="C811" t="str">
            <v>BHARAT KHATRI</v>
          </cell>
          <cell r="D811" t="str">
            <v>521</v>
          </cell>
          <cell r="E811" t="str">
            <v>SERTEC MUMBAI</v>
          </cell>
        </row>
        <row r="812">
          <cell r="A812">
            <v>100814</v>
          </cell>
          <cell r="B812" t="str">
            <v>R</v>
          </cell>
          <cell r="C812" t="str">
            <v>DHRUV PARASHAR</v>
          </cell>
          <cell r="D812" t="str">
            <v>508</v>
          </cell>
          <cell r="E812" t="str">
            <v>ACCM &amp;GDS MEERUT</v>
          </cell>
        </row>
        <row r="813">
          <cell r="A813">
            <v>100815</v>
          </cell>
          <cell r="B813" t="str">
            <v>R</v>
          </cell>
          <cell r="C813" t="str">
            <v>S PALIWAL</v>
          </cell>
          <cell r="D813" t="str">
            <v>528</v>
          </cell>
          <cell r="E813" t="str">
            <v>SERTEC MEERUT</v>
          </cell>
        </row>
        <row r="814">
          <cell r="A814">
            <v>100816</v>
          </cell>
          <cell r="B814" t="str">
            <v>R</v>
          </cell>
          <cell r="C814" t="str">
            <v>MANAJIT GHOSHAL</v>
          </cell>
          <cell r="D814" t="str">
            <v>973</v>
          </cell>
          <cell r="E814" t="str">
            <v>Accounts</v>
          </cell>
        </row>
        <row r="815">
          <cell r="A815">
            <v>100817</v>
          </cell>
          <cell r="B815" t="str">
            <v>R</v>
          </cell>
          <cell r="C815" t="str">
            <v>MUMTAZ GULMOHD.MEMON</v>
          </cell>
          <cell r="D815" t="str">
            <v>983</v>
          </cell>
          <cell r="E815" t="str">
            <v>Projects</v>
          </cell>
        </row>
        <row r="816">
          <cell r="A816">
            <v>100818</v>
          </cell>
          <cell r="B816" t="str">
            <v>R</v>
          </cell>
          <cell r="C816" t="str">
            <v>AMITA SITARAM RANE</v>
          </cell>
          <cell r="D816" t="str">
            <v>893</v>
          </cell>
          <cell r="E816" t="str">
            <v>PURCHASE - PHARMA</v>
          </cell>
        </row>
        <row r="817">
          <cell r="A817">
            <v>100819</v>
          </cell>
          <cell r="B817" t="str">
            <v>A</v>
          </cell>
          <cell r="C817" t="str">
            <v>SUNIL M VARGHESE</v>
          </cell>
          <cell r="D817" t="str">
            <v>533</v>
          </cell>
          <cell r="E817" t="str">
            <v>SERTEC BANGALORE</v>
          </cell>
        </row>
        <row r="818">
          <cell r="A818">
            <v>100820</v>
          </cell>
          <cell r="B818" t="str">
            <v>A</v>
          </cell>
          <cell r="C818" t="str">
            <v>SASWATA KR.SEAL</v>
          </cell>
          <cell r="D818" t="str">
            <v>536</v>
          </cell>
          <cell r="E818" t="str">
            <v>SERTEC CALCUTTA</v>
          </cell>
        </row>
        <row r="819">
          <cell r="A819">
            <v>100821</v>
          </cell>
          <cell r="B819" t="str">
            <v>R</v>
          </cell>
          <cell r="C819" t="str">
            <v>JAIDEEP NAIR</v>
          </cell>
          <cell r="D819" t="str">
            <v>526</v>
          </cell>
          <cell r="E819" t="str">
            <v>SERTEC DELHI</v>
          </cell>
        </row>
        <row r="820">
          <cell r="A820">
            <v>100822</v>
          </cell>
          <cell r="B820" t="str">
            <v>R</v>
          </cell>
          <cell r="C820" t="str">
            <v>KHUSWANT KOHLI</v>
          </cell>
          <cell r="D820" t="str">
            <v>526</v>
          </cell>
          <cell r="E820" t="str">
            <v>SERTEC DELHI</v>
          </cell>
        </row>
        <row r="821">
          <cell r="A821">
            <v>100823</v>
          </cell>
          <cell r="B821" t="str">
            <v>R</v>
          </cell>
          <cell r="C821" t="str">
            <v>PANKAJ  AHUJA</v>
          </cell>
          <cell r="D821" t="str">
            <v>526</v>
          </cell>
          <cell r="E821" t="str">
            <v>SERTEC DELHI</v>
          </cell>
        </row>
        <row r="822">
          <cell r="A822">
            <v>100824</v>
          </cell>
          <cell r="B822" t="str">
            <v>A</v>
          </cell>
          <cell r="C822" t="str">
            <v>SUNIL KHANNA</v>
          </cell>
          <cell r="D822" t="str">
            <v>526</v>
          </cell>
          <cell r="E822" t="str">
            <v>SERTEC DELHI</v>
          </cell>
        </row>
        <row r="823">
          <cell r="A823">
            <v>100825</v>
          </cell>
          <cell r="B823" t="str">
            <v>R</v>
          </cell>
          <cell r="C823" t="str">
            <v>R.S.NEGI</v>
          </cell>
          <cell r="D823" t="str">
            <v>526</v>
          </cell>
          <cell r="E823" t="str">
            <v>SERTEC DELHI</v>
          </cell>
        </row>
        <row r="824">
          <cell r="A824">
            <v>100826</v>
          </cell>
          <cell r="B824" t="str">
            <v>A</v>
          </cell>
          <cell r="C824" t="str">
            <v>BANDISH BHATT</v>
          </cell>
          <cell r="D824" t="str">
            <v>521</v>
          </cell>
          <cell r="E824" t="str">
            <v>SERTEC MUMBAI</v>
          </cell>
        </row>
        <row r="825">
          <cell r="A825">
            <v>100827</v>
          </cell>
          <cell r="B825" t="str">
            <v>R</v>
          </cell>
          <cell r="C825" t="str">
            <v>ABHIJIT KULKARNI</v>
          </cell>
          <cell r="D825" t="str">
            <v>522</v>
          </cell>
          <cell r="E825" t="str">
            <v>SERTEC PUNE</v>
          </cell>
        </row>
        <row r="826">
          <cell r="A826">
            <v>100828</v>
          </cell>
          <cell r="B826" t="str">
            <v>R</v>
          </cell>
          <cell r="C826" t="str">
            <v>SUDIPTA DEY</v>
          </cell>
          <cell r="D826" t="str">
            <v>444</v>
          </cell>
          <cell r="E826" t="str">
            <v>BURDWAN</v>
          </cell>
        </row>
        <row r="827">
          <cell r="A827">
            <v>100829</v>
          </cell>
          <cell r="B827" t="str">
            <v>A</v>
          </cell>
          <cell r="C827" t="str">
            <v>SAURAV DAS</v>
          </cell>
          <cell r="D827" t="str">
            <v>536</v>
          </cell>
          <cell r="E827" t="str">
            <v>SERTEC CALCUTTA</v>
          </cell>
        </row>
        <row r="828">
          <cell r="A828">
            <v>100830</v>
          </cell>
          <cell r="B828" t="str">
            <v>R</v>
          </cell>
          <cell r="C828" t="str">
            <v>SUKUMAR G</v>
          </cell>
          <cell r="D828" t="str">
            <v>533</v>
          </cell>
          <cell r="E828" t="str">
            <v>SERTEC BANGALORE</v>
          </cell>
        </row>
        <row r="829">
          <cell r="A829">
            <v>100831</v>
          </cell>
          <cell r="B829" t="str">
            <v>R</v>
          </cell>
          <cell r="C829" t="str">
            <v>DEVENDRA BHANDARI</v>
          </cell>
          <cell r="D829" t="str">
            <v>352</v>
          </cell>
          <cell r="E829" t="str">
            <v>Agro Marketing</v>
          </cell>
        </row>
        <row r="830">
          <cell r="A830">
            <v>100832</v>
          </cell>
          <cell r="B830" t="str">
            <v>R</v>
          </cell>
          <cell r="C830" t="str">
            <v>HIRENDRA K CHOUDHARY</v>
          </cell>
          <cell r="D830" t="str">
            <v>538</v>
          </cell>
          <cell r="E830" t="str">
            <v>SERTEC PATNA</v>
          </cell>
        </row>
        <row r="831">
          <cell r="A831">
            <v>100833</v>
          </cell>
          <cell r="B831" t="str">
            <v>R</v>
          </cell>
          <cell r="C831" t="str">
            <v>SUMIT BHAGAT</v>
          </cell>
          <cell r="D831" t="str">
            <v>524</v>
          </cell>
          <cell r="E831" t="str">
            <v>SERTEC JAIPUR</v>
          </cell>
        </row>
        <row r="832">
          <cell r="A832">
            <v>100834</v>
          </cell>
          <cell r="B832" t="str">
            <v>R</v>
          </cell>
          <cell r="C832" t="str">
            <v>NILESH DE</v>
          </cell>
          <cell r="D832" t="str">
            <v>536</v>
          </cell>
          <cell r="E832" t="str">
            <v>SERTEC CALCUTTA</v>
          </cell>
        </row>
        <row r="833">
          <cell r="A833">
            <v>100835</v>
          </cell>
          <cell r="B833" t="str">
            <v>R</v>
          </cell>
          <cell r="C833" t="str">
            <v>SAMIR KUMAR SINGH</v>
          </cell>
          <cell r="D833" t="str">
            <v>538</v>
          </cell>
          <cell r="E833" t="str">
            <v>SERTEC PATNA</v>
          </cell>
        </row>
        <row r="834">
          <cell r="A834">
            <v>100836</v>
          </cell>
          <cell r="B834" t="str">
            <v>R</v>
          </cell>
          <cell r="C834" t="str">
            <v>SATEESH N</v>
          </cell>
          <cell r="D834" t="str">
            <v>856</v>
          </cell>
          <cell r="E834" t="str">
            <v>PHARMA PROMOTION - SERTEC</v>
          </cell>
        </row>
        <row r="835">
          <cell r="A835">
            <v>100837</v>
          </cell>
          <cell r="B835" t="str">
            <v>R</v>
          </cell>
          <cell r="C835" t="str">
            <v>SALIL K GANGULY</v>
          </cell>
          <cell r="D835" t="str">
            <v>441</v>
          </cell>
          <cell r="E835" t="str">
            <v>CALCUTTA</v>
          </cell>
        </row>
        <row r="836">
          <cell r="A836">
            <v>100838</v>
          </cell>
          <cell r="B836" t="str">
            <v>R</v>
          </cell>
          <cell r="C836" t="str">
            <v>P.H. KENCHARADDI</v>
          </cell>
          <cell r="D836" t="str">
            <v>533</v>
          </cell>
          <cell r="E836" t="str">
            <v>SERTEC BANGALORE</v>
          </cell>
        </row>
        <row r="837">
          <cell r="A837">
            <v>100839</v>
          </cell>
          <cell r="B837" t="str">
            <v>R</v>
          </cell>
          <cell r="C837" t="str">
            <v>V. CHANDAR</v>
          </cell>
          <cell r="D837" t="str">
            <v>531</v>
          </cell>
          <cell r="E837" t="str">
            <v>SERTEC MADRAS</v>
          </cell>
        </row>
        <row r="838">
          <cell r="A838">
            <v>100840</v>
          </cell>
          <cell r="B838" t="str">
            <v>A</v>
          </cell>
          <cell r="C838" t="str">
            <v>SANJEEV ARORA</v>
          </cell>
          <cell r="D838" t="str">
            <v>526</v>
          </cell>
          <cell r="E838" t="str">
            <v>SERTEC DELHI</v>
          </cell>
        </row>
        <row r="839">
          <cell r="A839">
            <v>100841</v>
          </cell>
          <cell r="B839" t="str">
            <v>R</v>
          </cell>
          <cell r="C839" t="str">
            <v>JALAJ NARANG</v>
          </cell>
          <cell r="D839" t="str">
            <v>526</v>
          </cell>
          <cell r="E839" t="str">
            <v>SERTEC DELHI</v>
          </cell>
        </row>
        <row r="840">
          <cell r="A840">
            <v>100842</v>
          </cell>
          <cell r="B840" t="str">
            <v>A</v>
          </cell>
          <cell r="C840" t="str">
            <v>SANJAY MALIK</v>
          </cell>
          <cell r="D840" t="str">
            <v>526</v>
          </cell>
          <cell r="E840" t="str">
            <v>SERTEC DELHI</v>
          </cell>
        </row>
        <row r="841">
          <cell r="A841">
            <v>100843</v>
          </cell>
          <cell r="B841" t="str">
            <v>R</v>
          </cell>
          <cell r="C841" t="str">
            <v>SUDIPTA DEY</v>
          </cell>
          <cell r="D841" t="str">
            <v>539</v>
          </cell>
          <cell r="E841" t="str">
            <v>SERTEC BURDWAN</v>
          </cell>
        </row>
        <row r="842">
          <cell r="A842">
            <v>100844</v>
          </cell>
          <cell r="B842" t="str">
            <v>R</v>
          </cell>
          <cell r="C842" t="str">
            <v>PUNEET CHADHA</v>
          </cell>
          <cell r="D842" t="str">
            <v>526</v>
          </cell>
          <cell r="E842" t="str">
            <v>SERTEC DELHI</v>
          </cell>
        </row>
        <row r="843">
          <cell r="A843">
            <v>100845</v>
          </cell>
          <cell r="B843" t="str">
            <v>R</v>
          </cell>
          <cell r="C843" t="str">
            <v>I.VIJAYAN</v>
          </cell>
          <cell r="D843" t="str">
            <v>526</v>
          </cell>
          <cell r="E843" t="str">
            <v>SERTEC DELHI</v>
          </cell>
        </row>
        <row r="844">
          <cell r="A844">
            <v>100846</v>
          </cell>
          <cell r="B844" t="str">
            <v>R</v>
          </cell>
          <cell r="C844" t="str">
            <v>S.J.JAGDALE</v>
          </cell>
          <cell r="D844" t="str">
            <v>983</v>
          </cell>
          <cell r="E844" t="str">
            <v>Projects</v>
          </cell>
        </row>
        <row r="845">
          <cell r="A845">
            <v>100847</v>
          </cell>
          <cell r="B845" t="str">
            <v>R</v>
          </cell>
          <cell r="C845" t="str">
            <v>R. VAITHIYANATHAN</v>
          </cell>
          <cell r="D845" t="str">
            <v>971</v>
          </cell>
          <cell r="E845" t="str">
            <v>Central Administration</v>
          </cell>
        </row>
        <row r="846">
          <cell r="A846">
            <v>100848</v>
          </cell>
          <cell r="B846" t="str">
            <v>R</v>
          </cell>
          <cell r="C846" t="str">
            <v>SUBRATA NAG</v>
          </cell>
          <cell r="D846" t="str">
            <v>392</v>
          </cell>
          <cell r="E846" t="str">
            <v>AGRO-PURCHASE</v>
          </cell>
        </row>
        <row r="847">
          <cell r="A847">
            <v>100849</v>
          </cell>
          <cell r="B847" t="str">
            <v>R</v>
          </cell>
          <cell r="C847" t="str">
            <v>VIKAS KUMAR</v>
          </cell>
          <cell r="D847" t="str">
            <v>852</v>
          </cell>
          <cell r="E847" t="str">
            <v>PHARMA -ADMINISTRATION</v>
          </cell>
        </row>
        <row r="848">
          <cell r="A848">
            <v>100850</v>
          </cell>
          <cell r="B848" t="str">
            <v>R</v>
          </cell>
          <cell r="C848" t="str">
            <v>LUKRAM HIMMAT SINGH</v>
          </cell>
          <cell r="D848" t="str">
            <v>517</v>
          </cell>
          <cell r="E848" t="str">
            <v>ACCM &amp; GDS GUWAHATI</v>
          </cell>
        </row>
        <row r="849">
          <cell r="A849">
            <v>100851</v>
          </cell>
          <cell r="B849" t="str">
            <v>A</v>
          </cell>
          <cell r="C849" t="str">
            <v>PARTHA.  P.   BAGCHI</v>
          </cell>
          <cell r="D849" t="str">
            <v>517</v>
          </cell>
          <cell r="E849" t="str">
            <v>ACCM &amp; GDS GUWAHATI</v>
          </cell>
        </row>
        <row r="850">
          <cell r="A850">
            <v>100852</v>
          </cell>
          <cell r="B850" t="str">
            <v>R</v>
          </cell>
          <cell r="C850" t="str">
            <v>R B GAITONDE</v>
          </cell>
          <cell r="D850" t="str">
            <v>893</v>
          </cell>
          <cell r="E850" t="str">
            <v>PURCHASE - PHARMA</v>
          </cell>
        </row>
        <row r="851">
          <cell r="A851">
            <v>100853</v>
          </cell>
          <cell r="B851" t="str">
            <v>R</v>
          </cell>
          <cell r="C851" t="str">
            <v>SANJEEV JAIN</v>
          </cell>
          <cell r="D851" t="str">
            <v>354</v>
          </cell>
          <cell r="E851" t="str">
            <v>AGRO MARKETING SERVICES</v>
          </cell>
        </row>
        <row r="852">
          <cell r="A852">
            <v>100854</v>
          </cell>
          <cell r="B852" t="str">
            <v>R</v>
          </cell>
          <cell r="C852" t="str">
            <v>MD.FIROZ ALAM</v>
          </cell>
          <cell r="D852" t="str">
            <v>518</v>
          </cell>
          <cell r="E852" t="str">
            <v>ACCM &amp; GDS PATNA</v>
          </cell>
        </row>
        <row r="853">
          <cell r="A853">
            <v>100855</v>
          </cell>
          <cell r="B853" t="str">
            <v>R</v>
          </cell>
          <cell r="C853" t="str">
            <v>S S BHADAURIA</v>
          </cell>
          <cell r="D853" t="str">
            <v>370</v>
          </cell>
          <cell r="E853" t="str">
            <v>AGRO FIELD FORCE INDORE</v>
          </cell>
        </row>
        <row r="854">
          <cell r="A854">
            <v>100856</v>
          </cell>
          <cell r="B854" t="str">
            <v>R</v>
          </cell>
          <cell r="C854" t="str">
            <v>S D MUKHOPADHYAY</v>
          </cell>
          <cell r="D854" t="str">
            <v>375</v>
          </cell>
          <cell r="E854" t="str">
            <v>AGRO-CALCUTTA</v>
          </cell>
        </row>
        <row r="855">
          <cell r="A855">
            <v>100857</v>
          </cell>
          <cell r="B855" t="str">
            <v>R</v>
          </cell>
          <cell r="C855" t="str">
            <v>KEDAR S BHIDE</v>
          </cell>
          <cell r="D855" t="str">
            <v>385</v>
          </cell>
          <cell r="E855" t="str">
            <v>AGRO-ENVIRONMENT DIV.</v>
          </cell>
        </row>
        <row r="856">
          <cell r="A856">
            <v>100858</v>
          </cell>
          <cell r="B856" t="str">
            <v>R</v>
          </cell>
          <cell r="C856" t="str">
            <v>M MOHAN KUMAR</v>
          </cell>
          <cell r="D856" t="str">
            <v>374</v>
          </cell>
          <cell r="E856" t="str">
            <v>AGRO FIELD FORCE S'BAD</v>
          </cell>
        </row>
        <row r="857">
          <cell r="A857">
            <v>100859</v>
          </cell>
          <cell r="B857" t="str">
            <v>R</v>
          </cell>
          <cell r="C857" t="str">
            <v>R V BHAGWAT</v>
          </cell>
          <cell r="D857" t="str">
            <v>371</v>
          </cell>
          <cell r="E857" t="str">
            <v>AGRO-AKOLA</v>
          </cell>
        </row>
        <row r="858">
          <cell r="A858">
            <v>100860</v>
          </cell>
          <cell r="B858" t="str">
            <v>A</v>
          </cell>
          <cell r="C858" t="str">
            <v>RAJESH KUMAR SINGH</v>
          </cell>
          <cell r="D858" t="str">
            <v>363</v>
          </cell>
          <cell r="E858" t="str">
            <v>AGRO-KANPUR</v>
          </cell>
        </row>
        <row r="859">
          <cell r="A859">
            <v>100861</v>
          </cell>
          <cell r="B859" t="str">
            <v>R</v>
          </cell>
          <cell r="C859" t="str">
            <v>JITENDRA JOSHI</v>
          </cell>
          <cell r="D859" t="str">
            <v>363</v>
          </cell>
          <cell r="E859" t="str">
            <v>AGRO-KANPUR</v>
          </cell>
        </row>
        <row r="860">
          <cell r="A860">
            <v>100862</v>
          </cell>
          <cell r="B860" t="str">
            <v>R</v>
          </cell>
          <cell r="C860" t="str">
            <v>GURPEET SINGH SIDHU</v>
          </cell>
          <cell r="D860" t="str">
            <v>361</v>
          </cell>
          <cell r="E860" t="str">
            <v>AGRO-BHATINDA</v>
          </cell>
        </row>
        <row r="861">
          <cell r="A861">
            <v>100863</v>
          </cell>
          <cell r="B861" t="str">
            <v>A</v>
          </cell>
          <cell r="C861" t="str">
            <v>W D'SILVA</v>
          </cell>
          <cell r="D861" t="str">
            <v>893</v>
          </cell>
          <cell r="E861" t="str">
            <v>PURCHASE - PHARMA</v>
          </cell>
        </row>
        <row r="862">
          <cell r="A862">
            <v>100864</v>
          </cell>
          <cell r="B862" t="str">
            <v>R</v>
          </cell>
          <cell r="C862" t="str">
            <v>TAPAN SENGUPTA</v>
          </cell>
          <cell r="D862" t="str">
            <v>516</v>
          </cell>
          <cell r="E862" t="str">
            <v>ACCM &amp; GDS CALCUTTA</v>
          </cell>
        </row>
        <row r="863">
          <cell r="A863">
            <v>100865</v>
          </cell>
          <cell r="B863" t="str">
            <v>R</v>
          </cell>
          <cell r="C863" t="str">
            <v>HARSH SAMBHER</v>
          </cell>
          <cell r="D863" t="str">
            <v>506</v>
          </cell>
          <cell r="E863" t="str">
            <v>ACCM &amp; GDS DELHI</v>
          </cell>
        </row>
        <row r="864">
          <cell r="A864">
            <v>100866</v>
          </cell>
          <cell r="B864" t="str">
            <v>R</v>
          </cell>
          <cell r="C864" t="str">
            <v>GAUTAM DILBAGHI</v>
          </cell>
          <cell r="D864" t="str">
            <v>506</v>
          </cell>
          <cell r="E864" t="str">
            <v>ACCM &amp; GDS DELHI</v>
          </cell>
        </row>
        <row r="865">
          <cell r="A865">
            <v>100867</v>
          </cell>
          <cell r="B865" t="str">
            <v>R</v>
          </cell>
          <cell r="C865" t="str">
            <v>RAMAN KUMAR ATTRI</v>
          </cell>
          <cell r="D865" t="str">
            <v>506</v>
          </cell>
          <cell r="E865" t="str">
            <v>ACCM &amp; GDS DELHI</v>
          </cell>
        </row>
        <row r="866">
          <cell r="A866">
            <v>100868</v>
          </cell>
          <cell r="B866" t="str">
            <v>A</v>
          </cell>
          <cell r="C866" t="str">
            <v>ASHOK KUMAR SINGH</v>
          </cell>
          <cell r="D866" t="str">
            <v>507</v>
          </cell>
          <cell r="E866" t="str">
            <v>ACCM &amp; GDS LUCKNOW</v>
          </cell>
        </row>
        <row r="867">
          <cell r="A867">
            <v>100869</v>
          </cell>
          <cell r="B867" t="str">
            <v>R</v>
          </cell>
          <cell r="C867" t="str">
            <v>VINAY RAZDAN</v>
          </cell>
          <cell r="D867" t="str">
            <v>506</v>
          </cell>
          <cell r="E867" t="str">
            <v>ACCM &amp; GDS DELHI</v>
          </cell>
        </row>
        <row r="868">
          <cell r="A868">
            <v>100870</v>
          </cell>
          <cell r="B868" t="str">
            <v>R</v>
          </cell>
          <cell r="C868" t="str">
            <v>MANINDRA PAL SINGH</v>
          </cell>
          <cell r="D868" t="str">
            <v>506</v>
          </cell>
          <cell r="E868" t="str">
            <v>ACCM &amp; GDS DELHI</v>
          </cell>
        </row>
        <row r="869">
          <cell r="A869">
            <v>100871</v>
          </cell>
          <cell r="B869" t="str">
            <v>A</v>
          </cell>
          <cell r="C869" t="str">
            <v>BRIJEN NATH SHARMA</v>
          </cell>
          <cell r="D869" t="str">
            <v>502</v>
          </cell>
          <cell r="E869" t="str">
            <v>ACCM &amp; GDS PUNE</v>
          </cell>
        </row>
        <row r="870">
          <cell r="A870">
            <v>100872</v>
          </cell>
          <cell r="B870" t="str">
            <v>A</v>
          </cell>
          <cell r="C870" t="str">
            <v>R V MUTHIAHPILLAI</v>
          </cell>
          <cell r="D870" t="str">
            <v>367</v>
          </cell>
          <cell r="E870" t="str">
            <v>AGRO FIELD FORCE MADURAI</v>
          </cell>
        </row>
        <row r="871">
          <cell r="A871">
            <v>100873</v>
          </cell>
          <cell r="B871" t="str">
            <v>A</v>
          </cell>
          <cell r="C871" t="str">
            <v>RAJINDER SINGH BAINS</v>
          </cell>
          <cell r="D871" t="str">
            <v>370</v>
          </cell>
          <cell r="E871" t="str">
            <v>AGRO FIELD FORCE INDORE</v>
          </cell>
        </row>
        <row r="872">
          <cell r="A872">
            <v>100874</v>
          </cell>
          <cell r="B872" t="str">
            <v>A</v>
          </cell>
          <cell r="C872" t="str">
            <v>ANIL KUMAR</v>
          </cell>
          <cell r="D872" t="str">
            <v>362</v>
          </cell>
          <cell r="E872" t="str">
            <v>AGRO-HISSAR</v>
          </cell>
        </row>
        <row r="873">
          <cell r="A873">
            <v>100875</v>
          </cell>
          <cell r="B873" t="str">
            <v>R</v>
          </cell>
          <cell r="C873" t="str">
            <v>JYOTI RANJAN MISHRA</v>
          </cell>
          <cell r="D873" t="str">
            <v>375</v>
          </cell>
          <cell r="E873" t="str">
            <v>AGRO-CALCUTTA</v>
          </cell>
        </row>
        <row r="874">
          <cell r="A874">
            <v>100876</v>
          </cell>
          <cell r="B874" t="str">
            <v>R</v>
          </cell>
          <cell r="C874" t="str">
            <v>RAJA SEN</v>
          </cell>
          <cell r="D874" t="str">
            <v>352</v>
          </cell>
          <cell r="E874" t="str">
            <v>Agro Marketing</v>
          </cell>
        </row>
        <row r="875">
          <cell r="A875">
            <v>100877</v>
          </cell>
          <cell r="B875" t="str">
            <v>R</v>
          </cell>
          <cell r="C875" t="str">
            <v>AMIT DADHEECH</v>
          </cell>
          <cell r="D875" t="str">
            <v>365</v>
          </cell>
          <cell r="E875" t="str">
            <v>AGRO-JAIPUR</v>
          </cell>
        </row>
        <row r="876">
          <cell r="A876">
            <v>100878</v>
          </cell>
          <cell r="B876" t="str">
            <v>R</v>
          </cell>
          <cell r="C876" t="str">
            <v>MUKESH CHANDRA MADHUKAR</v>
          </cell>
          <cell r="D876" t="str">
            <v>363</v>
          </cell>
          <cell r="E876" t="str">
            <v>AGRO-KANPUR</v>
          </cell>
        </row>
        <row r="877">
          <cell r="A877">
            <v>100879</v>
          </cell>
          <cell r="B877" t="str">
            <v>R</v>
          </cell>
          <cell r="C877" t="str">
            <v>KALICHARAN</v>
          </cell>
          <cell r="D877" t="str">
            <v>363</v>
          </cell>
          <cell r="E877" t="str">
            <v>AGRO-KANPUR</v>
          </cell>
        </row>
        <row r="878">
          <cell r="A878">
            <v>100880</v>
          </cell>
          <cell r="B878" t="str">
            <v>A</v>
          </cell>
          <cell r="C878" t="str">
            <v>SURESH KUMAR</v>
          </cell>
          <cell r="D878" t="str">
            <v>362</v>
          </cell>
          <cell r="E878" t="str">
            <v>AGRO-HISSAR</v>
          </cell>
        </row>
        <row r="879">
          <cell r="A879">
            <v>100881</v>
          </cell>
          <cell r="B879" t="str">
            <v>R</v>
          </cell>
          <cell r="C879" t="str">
            <v>PRATIBHA K NAGOTHANEKAR</v>
          </cell>
          <cell r="D879" t="str">
            <v>973</v>
          </cell>
          <cell r="E879" t="str">
            <v>Accounts</v>
          </cell>
        </row>
        <row r="880">
          <cell r="A880">
            <v>100882</v>
          </cell>
          <cell r="B880" t="str">
            <v>R</v>
          </cell>
          <cell r="C880" t="str">
            <v>N PRAMODH</v>
          </cell>
          <cell r="D880" t="str">
            <v>511</v>
          </cell>
          <cell r="E880" t="str">
            <v>ACCM &amp; GDS MADRAS</v>
          </cell>
        </row>
        <row r="881">
          <cell r="A881">
            <v>100883</v>
          </cell>
          <cell r="B881" t="str">
            <v>R</v>
          </cell>
          <cell r="C881" t="str">
            <v>M K HAMEED</v>
          </cell>
          <cell r="D881" t="str">
            <v>534</v>
          </cell>
          <cell r="E881" t="str">
            <v>SERTEC H'BAD</v>
          </cell>
        </row>
        <row r="882">
          <cell r="A882">
            <v>100884</v>
          </cell>
          <cell r="B882" t="str">
            <v>A</v>
          </cell>
          <cell r="C882" t="str">
            <v>SUVENDU CHAKRABORTY</v>
          </cell>
          <cell r="D882" t="str">
            <v>519</v>
          </cell>
          <cell r="E882" t="str">
            <v>ACCM &amp; GDS BURDWAN</v>
          </cell>
        </row>
        <row r="883">
          <cell r="A883">
            <v>100885</v>
          </cell>
          <cell r="B883" t="str">
            <v>R</v>
          </cell>
          <cell r="C883" t="str">
            <v>AJAY K UPADHYAY</v>
          </cell>
          <cell r="D883" t="str">
            <v>504</v>
          </cell>
          <cell r="E883" t="str">
            <v>ACCM &amp; GDS JAIPUR</v>
          </cell>
        </row>
        <row r="884">
          <cell r="A884">
            <v>100886</v>
          </cell>
          <cell r="B884" t="str">
            <v>R</v>
          </cell>
          <cell r="C884" t="str">
            <v>SUMEDH SAHASRABUDDHE</v>
          </cell>
          <cell r="D884" t="str">
            <v>503</v>
          </cell>
          <cell r="E884" t="str">
            <v>ACCM &amp; GDS INDORE</v>
          </cell>
        </row>
        <row r="885">
          <cell r="A885">
            <v>100887</v>
          </cell>
          <cell r="B885" t="str">
            <v>R</v>
          </cell>
          <cell r="C885" t="str">
            <v>S L SONAWANE</v>
          </cell>
          <cell r="D885" t="str">
            <v>502</v>
          </cell>
          <cell r="E885" t="str">
            <v>ACCM &amp; GDS PUNE</v>
          </cell>
        </row>
        <row r="886">
          <cell r="A886">
            <v>100888</v>
          </cell>
          <cell r="B886" t="str">
            <v>A</v>
          </cell>
          <cell r="C886" t="str">
            <v>P N DINESH MOOSAD</v>
          </cell>
          <cell r="D886" t="str">
            <v>512</v>
          </cell>
          <cell r="E886" t="str">
            <v>ACCM &amp; GDS ERNAKULAM</v>
          </cell>
        </row>
        <row r="887">
          <cell r="A887">
            <v>100889</v>
          </cell>
          <cell r="B887" t="str">
            <v>R</v>
          </cell>
          <cell r="C887" t="str">
            <v>U SAWHNEY</v>
          </cell>
          <cell r="D887" t="str">
            <v>526</v>
          </cell>
          <cell r="E887" t="str">
            <v>SERTEC DELHI</v>
          </cell>
        </row>
        <row r="888">
          <cell r="A888">
            <v>100890</v>
          </cell>
          <cell r="B888" t="str">
            <v>A</v>
          </cell>
          <cell r="C888" t="str">
            <v>SUBHASIS GUHA</v>
          </cell>
          <cell r="D888" t="str">
            <v>519</v>
          </cell>
          <cell r="E888" t="str">
            <v>ACCM &amp; GDS BURDWAN</v>
          </cell>
        </row>
        <row r="889">
          <cell r="A889">
            <v>100891</v>
          </cell>
          <cell r="B889" t="str">
            <v>A</v>
          </cell>
          <cell r="C889" t="str">
            <v>VIRAL SHAH</v>
          </cell>
          <cell r="D889" t="str">
            <v>505</v>
          </cell>
          <cell r="E889" t="str">
            <v>ACCM &amp; GDS A'BAD</v>
          </cell>
        </row>
        <row r="890">
          <cell r="A890">
            <v>100892</v>
          </cell>
          <cell r="B890" t="str">
            <v>R</v>
          </cell>
          <cell r="C890" t="str">
            <v>RAJA SEN CHOUDHURY</v>
          </cell>
          <cell r="D890" t="str">
            <v>517</v>
          </cell>
          <cell r="E890" t="str">
            <v>ACCM &amp; GDS GUWAHATI</v>
          </cell>
        </row>
        <row r="891">
          <cell r="A891">
            <v>100893</v>
          </cell>
          <cell r="B891" t="str">
            <v>R</v>
          </cell>
          <cell r="C891" t="str">
            <v>HEMANT UPADHYAY</v>
          </cell>
          <cell r="D891" t="str">
            <v>501</v>
          </cell>
          <cell r="E891" t="str">
            <v>ACCM &amp; GDS MUMBAI</v>
          </cell>
        </row>
        <row r="892">
          <cell r="A892">
            <v>100894</v>
          </cell>
          <cell r="B892" t="str">
            <v>R</v>
          </cell>
          <cell r="C892" t="str">
            <v>N SURESH</v>
          </cell>
          <cell r="D892" t="str">
            <v>531</v>
          </cell>
          <cell r="E892" t="str">
            <v>SERTEC MADRAS</v>
          </cell>
        </row>
        <row r="893">
          <cell r="A893">
            <v>100895</v>
          </cell>
          <cell r="B893" t="str">
            <v>R</v>
          </cell>
          <cell r="C893" t="str">
            <v>MANJUPRASAD H C</v>
          </cell>
          <cell r="D893" t="str">
            <v>369</v>
          </cell>
          <cell r="E893" t="str">
            <v>AGRO-BELLARY</v>
          </cell>
        </row>
        <row r="894">
          <cell r="A894">
            <v>100896</v>
          </cell>
          <cell r="B894" t="str">
            <v>A</v>
          </cell>
          <cell r="C894" t="str">
            <v>SANTOSH DANSINGH SAMANT</v>
          </cell>
          <cell r="D894" t="str">
            <v>974</v>
          </cell>
          <cell r="E894" t="str">
            <v>MIS</v>
          </cell>
        </row>
        <row r="895">
          <cell r="A895">
            <v>100897</v>
          </cell>
          <cell r="B895" t="str">
            <v>A</v>
          </cell>
          <cell r="C895" t="str">
            <v>PRAFUL RANADIVE</v>
          </cell>
          <cell r="D895" t="str">
            <v>793</v>
          </cell>
          <cell r="E895" t="str">
            <v>HAL-PUNE-VITAMIN-B2/B12</v>
          </cell>
        </row>
        <row r="896">
          <cell r="A896">
            <v>100898</v>
          </cell>
          <cell r="B896" t="str">
            <v>R</v>
          </cell>
          <cell r="C896" t="str">
            <v>MANOJ M GHADGE</v>
          </cell>
          <cell r="D896" t="str">
            <v>983</v>
          </cell>
          <cell r="E896" t="str">
            <v>Projects</v>
          </cell>
        </row>
        <row r="897">
          <cell r="A897">
            <v>100899</v>
          </cell>
          <cell r="B897" t="str">
            <v>R</v>
          </cell>
          <cell r="C897" t="str">
            <v>B CHAUDHARY</v>
          </cell>
          <cell r="D897" t="str">
            <v>507</v>
          </cell>
          <cell r="E897" t="str">
            <v>ACCM &amp; GDS LUCKNOW</v>
          </cell>
        </row>
        <row r="898">
          <cell r="A898">
            <v>100900</v>
          </cell>
          <cell r="B898" t="str">
            <v>R</v>
          </cell>
          <cell r="C898" t="str">
            <v>BHAVISHYA GABA</v>
          </cell>
          <cell r="D898" t="str">
            <v>506</v>
          </cell>
          <cell r="E898" t="str">
            <v>ACCM &amp; GDS DELHI</v>
          </cell>
        </row>
        <row r="899">
          <cell r="A899">
            <v>100901</v>
          </cell>
          <cell r="B899" t="str">
            <v>R</v>
          </cell>
          <cell r="C899" t="str">
            <v>GOPAL KAPOOR</v>
          </cell>
          <cell r="D899" t="str">
            <v>506</v>
          </cell>
          <cell r="E899" t="str">
            <v>ACCM &amp; GDS DELHI</v>
          </cell>
        </row>
        <row r="900">
          <cell r="A900">
            <v>100902</v>
          </cell>
          <cell r="B900" t="str">
            <v>R</v>
          </cell>
          <cell r="C900" t="str">
            <v>ABDUL RASHID KHAN</v>
          </cell>
          <cell r="D900" t="str">
            <v>501</v>
          </cell>
          <cell r="E900" t="str">
            <v>ACCM &amp; GDS MUMBAI</v>
          </cell>
        </row>
        <row r="901">
          <cell r="A901">
            <v>100903</v>
          </cell>
          <cell r="B901" t="str">
            <v>A</v>
          </cell>
          <cell r="C901" t="str">
            <v>V RAMBABU</v>
          </cell>
          <cell r="D901" t="str">
            <v>514</v>
          </cell>
          <cell r="E901" t="str">
            <v>ACCM &amp; GDS H'BAD</v>
          </cell>
        </row>
        <row r="902">
          <cell r="A902">
            <v>100904</v>
          </cell>
          <cell r="B902" t="str">
            <v>R</v>
          </cell>
          <cell r="C902" t="str">
            <v>KULDEEP DOBRIYAL</v>
          </cell>
          <cell r="D902" t="str">
            <v>504</v>
          </cell>
          <cell r="E902" t="str">
            <v>ACCM &amp; GDS JAIPUR</v>
          </cell>
        </row>
        <row r="903">
          <cell r="A903">
            <v>100905</v>
          </cell>
          <cell r="B903" t="str">
            <v>R</v>
          </cell>
          <cell r="C903" t="str">
            <v>M MUTHURAMAN</v>
          </cell>
          <cell r="D903" t="str">
            <v>511</v>
          </cell>
          <cell r="E903" t="str">
            <v>ACCM &amp; GDS MADRAS</v>
          </cell>
        </row>
        <row r="904">
          <cell r="A904">
            <v>100906</v>
          </cell>
          <cell r="B904" t="str">
            <v>R</v>
          </cell>
          <cell r="C904" t="str">
            <v>P VARADARAJAN</v>
          </cell>
          <cell r="D904" t="str">
            <v>511</v>
          </cell>
          <cell r="E904" t="str">
            <v>ACCM &amp; GDS MADRAS</v>
          </cell>
        </row>
        <row r="905">
          <cell r="A905">
            <v>100907</v>
          </cell>
          <cell r="B905" t="str">
            <v>R</v>
          </cell>
          <cell r="C905" t="str">
            <v>V V SURYAPRAKASH</v>
          </cell>
          <cell r="D905" t="str">
            <v>501</v>
          </cell>
          <cell r="E905" t="str">
            <v>ACCM &amp; GDS MUMBAI</v>
          </cell>
        </row>
        <row r="906">
          <cell r="A906">
            <v>100908</v>
          </cell>
          <cell r="B906" t="str">
            <v>R</v>
          </cell>
          <cell r="C906" t="str">
            <v>MANISHA SONANIS</v>
          </cell>
          <cell r="D906" t="str">
            <v>501</v>
          </cell>
          <cell r="E906" t="str">
            <v>ACCM &amp; GDS MUMBAI</v>
          </cell>
        </row>
        <row r="907">
          <cell r="A907">
            <v>100909</v>
          </cell>
          <cell r="B907" t="str">
            <v>R</v>
          </cell>
          <cell r="C907" t="str">
            <v>J GHOSH</v>
          </cell>
          <cell r="D907" t="str">
            <v>516</v>
          </cell>
          <cell r="E907" t="str">
            <v>ACCM &amp; GDS CALCUTTA</v>
          </cell>
        </row>
        <row r="908">
          <cell r="A908">
            <v>100910</v>
          </cell>
          <cell r="B908" t="str">
            <v>R</v>
          </cell>
          <cell r="C908" t="str">
            <v>M S KIRAN KUMAR</v>
          </cell>
          <cell r="D908" t="str">
            <v>533</v>
          </cell>
          <cell r="E908" t="str">
            <v>SERTEC BANGALORE</v>
          </cell>
        </row>
        <row r="909">
          <cell r="A909">
            <v>100911</v>
          </cell>
          <cell r="B909" t="str">
            <v>R</v>
          </cell>
          <cell r="C909" t="str">
            <v>PANKAJ SHARMA</v>
          </cell>
          <cell r="D909" t="str">
            <v>504</v>
          </cell>
          <cell r="E909" t="str">
            <v>ACCM &amp; GDS JAIPUR</v>
          </cell>
        </row>
        <row r="910">
          <cell r="A910">
            <v>100912</v>
          </cell>
          <cell r="B910" t="str">
            <v>R</v>
          </cell>
          <cell r="C910" t="str">
            <v>B G SATEESH</v>
          </cell>
          <cell r="D910" t="str">
            <v>513</v>
          </cell>
          <cell r="E910" t="str">
            <v>ACCM &amp; GDS B'LORE</v>
          </cell>
        </row>
        <row r="911">
          <cell r="A911">
            <v>100913</v>
          </cell>
          <cell r="B911" t="str">
            <v>R</v>
          </cell>
          <cell r="C911" t="str">
            <v>NARESH BADKAR</v>
          </cell>
          <cell r="D911" t="str">
            <v>522</v>
          </cell>
          <cell r="E911" t="str">
            <v>SERTEC PUNE</v>
          </cell>
        </row>
        <row r="912">
          <cell r="A912">
            <v>100914</v>
          </cell>
          <cell r="B912" t="str">
            <v>R</v>
          </cell>
          <cell r="C912" t="str">
            <v>M GOWTHAM</v>
          </cell>
          <cell r="D912" t="str">
            <v>514</v>
          </cell>
          <cell r="E912" t="str">
            <v>ACCM &amp; GDS H'BAD</v>
          </cell>
        </row>
        <row r="913">
          <cell r="A913">
            <v>100915</v>
          </cell>
          <cell r="B913" t="str">
            <v>R</v>
          </cell>
          <cell r="C913" t="str">
            <v>P S T SAI</v>
          </cell>
          <cell r="D913" t="str">
            <v>514</v>
          </cell>
          <cell r="E913" t="str">
            <v>ACCM &amp; GDS H'BAD</v>
          </cell>
        </row>
        <row r="914">
          <cell r="A914">
            <v>100916</v>
          </cell>
          <cell r="B914" t="str">
            <v>R</v>
          </cell>
          <cell r="C914" t="str">
            <v>K RAGHAVENDRA</v>
          </cell>
          <cell r="D914" t="str">
            <v>513</v>
          </cell>
          <cell r="E914" t="str">
            <v>ACCM &amp; GDS B'LORE</v>
          </cell>
        </row>
        <row r="915">
          <cell r="A915">
            <v>100917</v>
          </cell>
          <cell r="B915" t="str">
            <v>R</v>
          </cell>
          <cell r="C915" t="str">
            <v>PRADNYA KESARKAR</v>
          </cell>
          <cell r="D915" t="str">
            <v>501</v>
          </cell>
          <cell r="E915" t="str">
            <v>ACCM &amp; GDS MUMBAI</v>
          </cell>
        </row>
        <row r="916">
          <cell r="A916">
            <v>100918</v>
          </cell>
          <cell r="B916" t="str">
            <v>R</v>
          </cell>
          <cell r="C916" t="str">
            <v>MUKUL SHARMA</v>
          </cell>
          <cell r="D916" t="str">
            <v>501</v>
          </cell>
          <cell r="E916" t="str">
            <v>ACCM &amp; GDS MUMBAI</v>
          </cell>
        </row>
        <row r="917">
          <cell r="A917">
            <v>100919</v>
          </cell>
          <cell r="B917" t="str">
            <v>R</v>
          </cell>
          <cell r="C917" t="str">
            <v>ROHIT KAPOOR</v>
          </cell>
          <cell r="D917" t="str">
            <v>506</v>
          </cell>
          <cell r="E917" t="str">
            <v>ACCM &amp; GDS DELHI</v>
          </cell>
        </row>
        <row r="918">
          <cell r="A918">
            <v>100920</v>
          </cell>
          <cell r="B918" t="str">
            <v>R</v>
          </cell>
          <cell r="C918" t="str">
            <v>ANANTKUMAR MULE</v>
          </cell>
          <cell r="D918" t="str">
            <v>502</v>
          </cell>
          <cell r="E918" t="str">
            <v>ACCM &amp; GDS PUNE</v>
          </cell>
        </row>
        <row r="919">
          <cell r="A919">
            <v>100921</v>
          </cell>
          <cell r="B919" t="str">
            <v>R</v>
          </cell>
          <cell r="C919" t="str">
            <v>SANTOSH JAMDAR</v>
          </cell>
          <cell r="D919" t="str">
            <v>502</v>
          </cell>
          <cell r="E919" t="str">
            <v>ACCM &amp; GDS PUNE</v>
          </cell>
        </row>
        <row r="920">
          <cell r="A920">
            <v>100922</v>
          </cell>
          <cell r="B920" t="str">
            <v>R</v>
          </cell>
          <cell r="C920" t="str">
            <v>S VENKATESH</v>
          </cell>
          <cell r="D920" t="str">
            <v>513</v>
          </cell>
          <cell r="E920" t="str">
            <v>ACCM &amp; GDS B'LORE</v>
          </cell>
        </row>
        <row r="921">
          <cell r="A921">
            <v>100923</v>
          </cell>
          <cell r="B921" t="str">
            <v>R</v>
          </cell>
          <cell r="C921" t="str">
            <v>AGHA S HUSSAIN</v>
          </cell>
          <cell r="D921" t="str">
            <v>507</v>
          </cell>
          <cell r="E921" t="str">
            <v>ACCM &amp; GDS LUCKNOW</v>
          </cell>
        </row>
        <row r="922">
          <cell r="A922">
            <v>100924</v>
          </cell>
          <cell r="B922" t="str">
            <v>A</v>
          </cell>
          <cell r="C922" t="str">
            <v>SHANKAR N IYER</v>
          </cell>
          <cell r="D922" t="str">
            <v>941</v>
          </cell>
          <cell r="E922" t="str">
            <v>R &amp; D</v>
          </cell>
        </row>
        <row r="923">
          <cell r="A923">
            <v>100925</v>
          </cell>
          <cell r="B923" t="str">
            <v>R</v>
          </cell>
          <cell r="C923" t="str">
            <v>NIDESH KHATRI</v>
          </cell>
          <cell r="D923" t="str">
            <v>526</v>
          </cell>
          <cell r="E923" t="str">
            <v>SERTEC DELHI</v>
          </cell>
        </row>
        <row r="924">
          <cell r="A924">
            <v>100926</v>
          </cell>
          <cell r="B924" t="str">
            <v>R</v>
          </cell>
          <cell r="C924" t="str">
            <v>INDRANIL ROY</v>
          </cell>
          <cell r="D924" t="str">
            <v>536</v>
          </cell>
          <cell r="E924" t="str">
            <v>SERTEC CALCUTTA</v>
          </cell>
        </row>
        <row r="925">
          <cell r="A925">
            <v>100927</v>
          </cell>
          <cell r="B925" t="str">
            <v>R</v>
          </cell>
          <cell r="C925" t="str">
            <v>RAJIV SHARMA</v>
          </cell>
          <cell r="D925" t="str">
            <v>507</v>
          </cell>
          <cell r="E925" t="str">
            <v>ACCM &amp; GDS LUCKNOW</v>
          </cell>
        </row>
        <row r="926">
          <cell r="A926">
            <v>100928</v>
          </cell>
          <cell r="B926" t="str">
            <v>A</v>
          </cell>
          <cell r="C926" t="str">
            <v>SISIR K PATNAIK</v>
          </cell>
          <cell r="D926" t="str">
            <v>519</v>
          </cell>
          <cell r="E926" t="str">
            <v>ACCM &amp; GDS BURDWAN</v>
          </cell>
        </row>
        <row r="927">
          <cell r="A927">
            <v>100929</v>
          </cell>
          <cell r="B927" t="str">
            <v>R</v>
          </cell>
          <cell r="C927" t="str">
            <v>SAURABH BASU</v>
          </cell>
          <cell r="D927" t="str">
            <v>519</v>
          </cell>
          <cell r="E927" t="str">
            <v>ACCM &amp; GDS BURDWAN</v>
          </cell>
        </row>
        <row r="928">
          <cell r="A928">
            <v>100930</v>
          </cell>
          <cell r="B928" t="str">
            <v>R</v>
          </cell>
          <cell r="C928" t="str">
            <v>ASHISH GOGATE</v>
          </cell>
          <cell r="D928" t="str">
            <v>502</v>
          </cell>
          <cell r="E928" t="str">
            <v>ACCM &amp; GDS PUNE</v>
          </cell>
        </row>
        <row r="929">
          <cell r="A929">
            <v>100931</v>
          </cell>
          <cell r="B929" t="str">
            <v>A</v>
          </cell>
          <cell r="C929" t="str">
            <v>VISHVESHWAR KAUSHIK</v>
          </cell>
          <cell r="D929" t="str">
            <v>362</v>
          </cell>
          <cell r="E929" t="str">
            <v>AGRO-HISSAR</v>
          </cell>
        </row>
        <row r="930">
          <cell r="A930">
            <v>100932</v>
          </cell>
          <cell r="B930" t="str">
            <v>R</v>
          </cell>
          <cell r="C930" t="str">
            <v>P V RAMANA REDDY</v>
          </cell>
          <cell r="D930" t="str">
            <v>374</v>
          </cell>
          <cell r="E930" t="str">
            <v>AGRO FIELD FORCE S'BAD</v>
          </cell>
        </row>
        <row r="931">
          <cell r="A931">
            <v>100933</v>
          </cell>
          <cell r="B931" t="str">
            <v>R</v>
          </cell>
          <cell r="C931" t="str">
            <v>P V P C SEKHARA REDDY</v>
          </cell>
          <cell r="D931" t="str">
            <v>374</v>
          </cell>
          <cell r="E931" t="str">
            <v>AGRO FIELD FORCE S'BAD</v>
          </cell>
        </row>
        <row r="932">
          <cell r="A932">
            <v>100934</v>
          </cell>
          <cell r="B932" t="str">
            <v>R</v>
          </cell>
          <cell r="C932" t="str">
            <v>MANKAL NATRAJ</v>
          </cell>
          <cell r="D932" t="str">
            <v>374</v>
          </cell>
          <cell r="E932" t="str">
            <v>AGRO FIELD FORCE S'BAD</v>
          </cell>
        </row>
        <row r="933">
          <cell r="A933">
            <v>100935</v>
          </cell>
          <cell r="B933" t="str">
            <v>R</v>
          </cell>
          <cell r="C933" t="str">
            <v>SANKAR PRASAD BANERJEE</v>
          </cell>
          <cell r="D933" t="str">
            <v>519</v>
          </cell>
          <cell r="E933" t="str">
            <v>ACCM &amp; GDS BURDWAN</v>
          </cell>
        </row>
        <row r="934">
          <cell r="A934">
            <v>100936</v>
          </cell>
          <cell r="B934" t="str">
            <v>R</v>
          </cell>
          <cell r="C934" t="str">
            <v>MANAB JYOTI  PHUKAN</v>
          </cell>
          <cell r="D934" t="str">
            <v>517</v>
          </cell>
          <cell r="E934" t="str">
            <v>ACCM &amp; GDS GUWAHATI</v>
          </cell>
        </row>
        <row r="935">
          <cell r="A935">
            <v>100937</v>
          </cell>
          <cell r="B935" t="str">
            <v>A</v>
          </cell>
          <cell r="C935" t="str">
            <v>VIRENDRA DAGIA</v>
          </cell>
          <cell r="D935" t="str">
            <v>505</v>
          </cell>
          <cell r="E935" t="str">
            <v>ACCM &amp; GDS A'BAD</v>
          </cell>
        </row>
        <row r="936">
          <cell r="A936">
            <v>100938</v>
          </cell>
          <cell r="B936" t="str">
            <v>R</v>
          </cell>
          <cell r="C936" t="str">
            <v>SURINDER SINGH JASSAL</v>
          </cell>
          <cell r="D936" t="str">
            <v>506</v>
          </cell>
          <cell r="E936" t="str">
            <v>ACCM &amp; GDS DELHI</v>
          </cell>
        </row>
        <row r="937">
          <cell r="A937">
            <v>100939</v>
          </cell>
          <cell r="B937" t="str">
            <v>R</v>
          </cell>
          <cell r="C937" t="str">
            <v>VIPLOVE KUMAR</v>
          </cell>
          <cell r="D937" t="str">
            <v>507</v>
          </cell>
          <cell r="E937" t="str">
            <v>ACCM &amp; GDS LUCKNOW</v>
          </cell>
        </row>
        <row r="938">
          <cell r="A938">
            <v>100940</v>
          </cell>
          <cell r="B938" t="str">
            <v>A</v>
          </cell>
          <cell r="C938" t="str">
            <v>HITENDRA PATIL</v>
          </cell>
          <cell r="D938" t="str">
            <v>501</v>
          </cell>
          <cell r="E938" t="str">
            <v>ACCM &amp; GDS MUMBAI</v>
          </cell>
        </row>
        <row r="939">
          <cell r="A939">
            <v>100941</v>
          </cell>
          <cell r="B939" t="str">
            <v>R</v>
          </cell>
          <cell r="C939" t="str">
            <v>VILAS GODKAR</v>
          </cell>
          <cell r="D939" t="str">
            <v>501</v>
          </cell>
          <cell r="E939" t="str">
            <v>ACCM &amp; GDS MUMBAI</v>
          </cell>
        </row>
        <row r="940">
          <cell r="A940">
            <v>100942</v>
          </cell>
          <cell r="B940" t="str">
            <v>A</v>
          </cell>
          <cell r="C940" t="str">
            <v>DURGADAS SAWAL</v>
          </cell>
          <cell r="D940" t="str">
            <v>521</v>
          </cell>
          <cell r="E940" t="str">
            <v>SERTEC MUMBAI</v>
          </cell>
        </row>
        <row r="941">
          <cell r="A941">
            <v>100943</v>
          </cell>
          <cell r="B941" t="str">
            <v>R</v>
          </cell>
          <cell r="C941" t="str">
            <v>PRAVIN PATHAK</v>
          </cell>
          <cell r="D941" t="str">
            <v>521</v>
          </cell>
          <cell r="E941" t="str">
            <v>SERTEC MUMBAI</v>
          </cell>
        </row>
        <row r="942">
          <cell r="A942">
            <v>100944</v>
          </cell>
          <cell r="B942" t="str">
            <v>R</v>
          </cell>
          <cell r="C942" t="str">
            <v>AJOY K ROYCHOUDHURY</v>
          </cell>
          <cell r="D942" t="str">
            <v>537</v>
          </cell>
          <cell r="E942" t="str">
            <v>SERTEC GUWAHATI</v>
          </cell>
        </row>
        <row r="943">
          <cell r="A943">
            <v>100945</v>
          </cell>
          <cell r="B943" t="str">
            <v>A</v>
          </cell>
          <cell r="C943" t="str">
            <v>ASHEESH DUBEY</v>
          </cell>
          <cell r="D943" t="str">
            <v>526</v>
          </cell>
          <cell r="E943" t="str">
            <v>SERTEC DELHI</v>
          </cell>
        </row>
        <row r="944">
          <cell r="A944">
            <v>100946</v>
          </cell>
          <cell r="B944" t="str">
            <v>R</v>
          </cell>
          <cell r="C944" t="str">
            <v>V SURESH BABU</v>
          </cell>
          <cell r="D944" t="str">
            <v>531</v>
          </cell>
          <cell r="E944" t="str">
            <v>SERTEC MADRAS</v>
          </cell>
        </row>
        <row r="945">
          <cell r="A945">
            <v>100947</v>
          </cell>
          <cell r="B945" t="str">
            <v>R</v>
          </cell>
          <cell r="C945" t="str">
            <v>ARUN SAMUEL</v>
          </cell>
          <cell r="D945" t="str">
            <v>892</v>
          </cell>
          <cell r="E945" t="str">
            <v>INTERNATIONAL TRADING PHARMA</v>
          </cell>
        </row>
        <row r="946">
          <cell r="A946">
            <v>100948</v>
          </cell>
          <cell r="B946" t="str">
            <v>A</v>
          </cell>
          <cell r="C946" t="str">
            <v>AMOL SULE</v>
          </cell>
          <cell r="D946" t="str">
            <v>856</v>
          </cell>
          <cell r="E946" t="str">
            <v>PHARMA PROMOTION - SERTEC</v>
          </cell>
        </row>
        <row r="947">
          <cell r="A947">
            <v>100949</v>
          </cell>
          <cell r="B947" t="str">
            <v>A</v>
          </cell>
          <cell r="C947" t="str">
            <v>PARTHA BISWAS</v>
          </cell>
          <cell r="D947" t="str">
            <v>375</v>
          </cell>
          <cell r="E947" t="str">
            <v>AGRO-CALCUTTA</v>
          </cell>
        </row>
        <row r="948">
          <cell r="A948">
            <v>100950</v>
          </cell>
          <cell r="B948" t="str">
            <v>A</v>
          </cell>
          <cell r="C948" t="str">
            <v>SAMSON SANTHANKUMAR</v>
          </cell>
          <cell r="D948" t="str">
            <v>355</v>
          </cell>
          <cell r="E948" t="str">
            <v>AGRO MARKET DEVELOPMENT</v>
          </cell>
        </row>
        <row r="949">
          <cell r="A949">
            <v>100951</v>
          </cell>
          <cell r="B949" t="str">
            <v>R</v>
          </cell>
          <cell r="C949" t="str">
            <v>P V JAYAPRAKASH</v>
          </cell>
          <cell r="D949" t="str">
            <v>531</v>
          </cell>
          <cell r="E949" t="str">
            <v>SERTEC MADRAS</v>
          </cell>
        </row>
        <row r="950">
          <cell r="A950">
            <v>100952</v>
          </cell>
          <cell r="B950" t="str">
            <v>A</v>
          </cell>
          <cell r="C950" t="str">
            <v>VIVEK D KADAM</v>
          </cell>
          <cell r="D950" t="str">
            <v>941</v>
          </cell>
          <cell r="E950" t="str">
            <v>R &amp; D</v>
          </cell>
        </row>
        <row r="951">
          <cell r="A951">
            <v>100953</v>
          </cell>
          <cell r="B951" t="str">
            <v>R</v>
          </cell>
          <cell r="C951" t="str">
            <v>SHAILENDRA M THATTE</v>
          </cell>
          <cell r="D951" t="str">
            <v>973</v>
          </cell>
          <cell r="E951" t="str">
            <v>Accounts</v>
          </cell>
        </row>
        <row r="952">
          <cell r="A952">
            <v>100954</v>
          </cell>
          <cell r="B952" t="str">
            <v>R</v>
          </cell>
          <cell r="C952" t="str">
            <v>RAKESH SHARAN</v>
          </cell>
          <cell r="D952" t="str">
            <v>507</v>
          </cell>
          <cell r="E952" t="str">
            <v>ACCM &amp; GDS LUCKNOW</v>
          </cell>
        </row>
        <row r="953">
          <cell r="A953">
            <v>100955</v>
          </cell>
          <cell r="B953" t="str">
            <v>R</v>
          </cell>
          <cell r="C953" t="str">
            <v>J P KULKARNI</v>
          </cell>
          <cell r="D953" t="str">
            <v>371</v>
          </cell>
          <cell r="E953" t="str">
            <v>AGRO-AKOLA</v>
          </cell>
        </row>
        <row r="954">
          <cell r="A954">
            <v>100956</v>
          </cell>
          <cell r="B954" t="str">
            <v>R</v>
          </cell>
          <cell r="C954" t="str">
            <v>SUBODH S KSHIRSAGAR</v>
          </cell>
          <cell r="D954" t="str">
            <v>372</v>
          </cell>
          <cell r="E954" t="str">
            <v>AGRO-PUNE</v>
          </cell>
        </row>
        <row r="955">
          <cell r="A955">
            <v>100957</v>
          </cell>
          <cell r="B955" t="str">
            <v>A</v>
          </cell>
          <cell r="C955" t="str">
            <v>T TAMIL SELVAN</v>
          </cell>
          <cell r="D955" t="str">
            <v>511</v>
          </cell>
          <cell r="E955" t="str">
            <v>ACCM &amp; GDS MADRAS</v>
          </cell>
        </row>
        <row r="956">
          <cell r="A956">
            <v>100958</v>
          </cell>
          <cell r="B956" t="str">
            <v>R</v>
          </cell>
          <cell r="C956" t="str">
            <v>R S SHIRKE</v>
          </cell>
          <cell r="D956" t="str">
            <v>521</v>
          </cell>
          <cell r="E956" t="str">
            <v>SERTEC MUMBAI</v>
          </cell>
        </row>
        <row r="957">
          <cell r="A957">
            <v>100959</v>
          </cell>
          <cell r="B957" t="str">
            <v>A</v>
          </cell>
          <cell r="C957" t="str">
            <v>GIRISH K RATHI</v>
          </cell>
          <cell r="D957" t="str">
            <v>522</v>
          </cell>
          <cell r="E957" t="str">
            <v>SERTEC PUNE</v>
          </cell>
        </row>
        <row r="958">
          <cell r="A958">
            <v>100960</v>
          </cell>
          <cell r="B958" t="str">
            <v>A</v>
          </cell>
          <cell r="C958" t="str">
            <v>AMIT JAIN</v>
          </cell>
          <cell r="D958" t="str">
            <v>521</v>
          </cell>
          <cell r="E958" t="str">
            <v>SERTEC MUMBAI</v>
          </cell>
        </row>
        <row r="959">
          <cell r="A959">
            <v>100961</v>
          </cell>
          <cell r="B959" t="str">
            <v>R</v>
          </cell>
          <cell r="C959" t="str">
            <v>L BAKEER MOHAMED SATA</v>
          </cell>
          <cell r="D959" t="str">
            <v>531</v>
          </cell>
          <cell r="E959" t="str">
            <v>SERTEC MADRAS</v>
          </cell>
        </row>
        <row r="960">
          <cell r="A960">
            <v>100962</v>
          </cell>
          <cell r="B960" t="str">
            <v>R</v>
          </cell>
          <cell r="C960" t="str">
            <v>GAURANG THAKKAR</v>
          </cell>
          <cell r="D960" t="str">
            <v>504</v>
          </cell>
          <cell r="E960" t="str">
            <v>ACCM &amp; GDS JAIPUR</v>
          </cell>
        </row>
        <row r="961">
          <cell r="A961">
            <v>100963</v>
          </cell>
          <cell r="B961" t="str">
            <v>R</v>
          </cell>
          <cell r="C961" t="str">
            <v>ABHINAY C PISE</v>
          </cell>
          <cell r="D961" t="str">
            <v>708</v>
          </cell>
          <cell r="E961" t="str">
            <v>THANE PROJ.</v>
          </cell>
        </row>
        <row r="962">
          <cell r="A962">
            <v>100964</v>
          </cell>
          <cell r="B962" t="str">
            <v>R</v>
          </cell>
          <cell r="C962" t="str">
            <v>MANISH KUMAR</v>
          </cell>
          <cell r="D962" t="str">
            <v>503</v>
          </cell>
          <cell r="E962" t="str">
            <v>ACCM &amp; GDS INDORE</v>
          </cell>
        </row>
        <row r="963">
          <cell r="A963">
            <v>100965</v>
          </cell>
          <cell r="B963" t="str">
            <v>A</v>
          </cell>
          <cell r="C963" t="str">
            <v>K KISHORE</v>
          </cell>
          <cell r="D963" t="str">
            <v>511</v>
          </cell>
          <cell r="E963" t="str">
            <v>ACCM &amp; GDS MADRAS</v>
          </cell>
        </row>
        <row r="964">
          <cell r="A964">
            <v>100966</v>
          </cell>
          <cell r="B964" t="str">
            <v>A</v>
          </cell>
          <cell r="C964" t="str">
            <v>NAVEEN A KEMBHAVI</v>
          </cell>
          <cell r="D964" t="str">
            <v>533</v>
          </cell>
          <cell r="E964" t="str">
            <v>SERTEC BANGALORE</v>
          </cell>
        </row>
        <row r="965">
          <cell r="A965">
            <v>100967</v>
          </cell>
          <cell r="B965" t="str">
            <v>R</v>
          </cell>
          <cell r="C965" t="str">
            <v>ARVIND KORI</v>
          </cell>
          <cell r="D965" t="str">
            <v>521</v>
          </cell>
          <cell r="E965" t="str">
            <v>SERTEC MUMBAI</v>
          </cell>
        </row>
        <row r="966">
          <cell r="A966">
            <v>100968</v>
          </cell>
          <cell r="B966" t="str">
            <v>R</v>
          </cell>
          <cell r="C966" t="str">
            <v>RAJIV MONGA</v>
          </cell>
          <cell r="D966" t="str">
            <v>526</v>
          </cell>
          <cell r="E966" t="str">
            <v>SERTEC DELHI</v>
          </cell>
        </row>
        <row r="967">
          <cell r="A967">
            <v>100969</v>
          </cell>
          <cell r="B967" t="str">
            <v>A</v>
          </cell>
          <cell r="C967" t="str">
            <v>MOLOY BHATTACHARYYA</v>
          </cell>
          <cell r="D967" t="str">
            <v>536</v>
          </cell>
          <cell r="E967" t="str">
            <v>SERTEC CALCUTTA</v>
          </cell>
        </row>
        <row r="968">
          <cell r="A968">
            <v>100970</v>
          </cell>
          <cell r="B968" t="str">
            <v>A</v>
          </cell>
          <cell r="C968" t="str">
            <v>P SUNIL KUMAR</v>
          </cell>
          <cell r="D968" t="str">
            <v>533</v>
          </cell>
          <cell r="E968" t="str">
            <v>SERTEC BANGALORE</v>
          </cell>
        </row>
        <row r="969">
          <cell r="A969">
            <v>100971</v>
          </cell>
          <cell r="B969" t="str">
            <v>R</v>
          </cell>
          <cell r="C969" t="str">
            <v>PARESH P VARSALE</v>
          </cell>
          <cell r="D969" t="str">
            <v>522</v>
          </cell>
          <cell r="E969" t="str">
            <v>SERTEC PUNE</v>
          </cell>
        </row>
        <row r="970">
          <cell r="A970">
            <v>100972</v>
          </cell>
          <cell r="B970" t="str">
            <v>A</v>
          </cell>
          <cell r="C970" t="str">
            <v>PARTHA SARATHI BOSE</v>
          </cell>
          <cell r="D970" t="str">
            <v>536</v>
          </cell>
          <cell r="E970" t="str">
            <v>SERTEC CALCUTTA</v>
          </cell>
        </row>
        <row r="971">
          <cell r="A971">
            <v>100973</v>
          </cell>
          <cell r="B971" t="str">
            <v>R</v>
          </cell>
          <cell r="C971" t="str">
            <v>UMESH KUMAR JAISWAL</v>
          </cell>
          <cell r="D971" t="str">
            <v>521</v>
          </cell>
          <cell r="E971" t="str">
            <v>SERTEC MUMBAI</v>
          </cell>
        </row>
        <row r="972">
          <cell r="A972">
            <v>100974</v>
          </cell>
          <cell r="B972" t="str">
            <v>R</v>
          </cell>
          <cell r="C972" t="str">
            <v>PRASENJIT BHATTACHARYYA</v>
          </cell>
          <cell r="D972" t="str">
            <v>536</v>
          </cell>
          <cell r="E972" t="str">
            <v>SERTEC CALCUTTA</v>
          </cell>
        </row>
        <row r="973">
          <cell r="A973">
            <v>100975</v>
          </cell>
          <cell r="B973" t="str">
            <v>A</v>
          </cell>
          <cell r="C973" t="str">
            <v>MAHESH KUMAR SONI</v>
          </cell>
          <cell r="D973" t="str">
            <v>517</v>
          </cell>
          <cell r="E973" t="str">
            <v>ACCM &amp; GDS GUWAHATI</v>
          </cell>
        </row>
        <row r="974">
          <cell r="A974">
            <v>100976</v>
          </cell>
          <cell r="B974" t="str">
            <v>R</v>
          </cell>
          <cell r="C974" t="str">
            <v>AMARESHWAR DASARI</v>
          </cell>
          <cell r="D974" t="str">
            <v>534</v>
          </cell>
          <cell r="E974" t="str">
            <v>SERTEC H'BAD</v>
          </cell>
        </row>
        <row r="975">
          <cell r="A975">
            <v>100977</v>
          </cell>
          <cell r="B975" t="str">
            <v>R</v>
          </cell>
          <cell r="C975" t="str">
            <v>P KARPAGAM</v>
          </cell>
          <cell r="D975" t="str">
            <v>531</v>
          </cell>
          <cell r="E975" t="str">
            <v>SERTEC MADRAS</v>
          </cell>
        </row>
        <row r="976">
          <cell r="A976">
            <v>100978</v>
          </cell>
          <cell r="B976" t="str">
            <v>R</v>
          </cell>
          <cell r="C976" t="str">
            <v>G PUNITHA</v>
          </cell>
          <cell r="D976" t="str">
            <v>531</v>
          </cell>
          <cell r="E976" t="str">
            <v>SERTEC MADRAS</v>
          </cell>
        </row>
        <row r="977">
          <cell r="A977">
            <v>100979</v>
          </cell>
          <cell r="B977" t="str">
            <v>A</v>
          </cell>
          <cell r="C977" t="str">
            <v>ABID HUSSAIN SIDDIQUE</v>
          </cell>
          <cell r="D977" t="str">
            <v>516</v>
          </cell>
          <cell r="E977" t="str">
            <v>ACCM &amp; GDS CALCUTTA</v>
          </cell>
        </row>
        <row r="978">
          <cell r="A978">
            <v>100980</v>
          </cell>
          <cell r="B978" t="str">
            <v>A</v>
          </cell>
          <cell r="C978" t="str">
            <v>MURALIDHAR N GUMASTE PATIL</v>
          </cell>
          <cell r="D978" t="str">
            <v>513</v>
          </cell>
          <cell r="E978" t="str">
            <v>ACCM &amp; GDS B'LORE</v>
          </cell>
        </row>
        <row r="979">
          <cell r="A979">
            <v>100981</v>
          </cell>
          <cell r="B979" t="str">
            <v>A</v>
          </cell>
          <cell r="C979" t="str">
            <v>V KASIVISWANATHAN</v>
          </cell>
          <cell r="D979" t="str">
            <v>708</v>
          </cell>
          <cell r="E979" t="str">
            <v>THANE PROJ.</v>
          </cell>
        </row>
        <row r="980">
          <cell r="A980">
            <v>100982</v>
          </cell>
          <cell r="B980" t="str">
            <v>R</v>
          </cell>
          <cell r="C980" t="str">
            <v>S SRIKANT</v>
          </cell>
          <cell r="D980" t="str">
            <v>973</v>
          </cell>
          <cell r="E980" t="str">
            <v>Accounts</v>
          </cell>
        </row>
        <row r="981">
          <cell r="A981">
            <v>100983</v>
          </cell>
          <cell r="B981" t="str">
            <v>R</v>
          </cell>
          <cell r="C981" t="str">
            <v>INDUMATI SONI</v>
          </cell>
          <cell r="D981" t="str">
            <v>506</v>
          </cell>
          <cell r="E981" t="str">
            <v>ACCM &amp; GDS DELHI</v>
          </cell>
        </row>
        <row r="982">
          <cell r="A982">
            <v>100984</v>
          </cell>
          <cell r="B982" t="str">
            <v>R</v>
          </cell>
          <cell r="C982" t="str">
            <v>RISHI KESHARWANI</v>
          </cell>
          <cell r="D982" t="str">
            <v>505</v>
          </cell>
          <cell r="E982" t="str">
            <v>ACCM &amp; GDS A'BAD</v>
          </cell>
        </row>
        <row r="983">
          <cell r="A983">
            <v>100985</v>
          </cell>
          <cell r="B983" t="str">
            <v>R</v>
          </cell>
          <cell r="C983" t="str">
            <v>JAYACHANDRAN D.</v>
          </cell>
          <cell r="D983" t="str">
            <v>512</v>
          </cell>
          <cell r="E983" t="str">
            <v>ACCM &amp; GDS ERNAKULAM</v>
          </cell>
        </row>
        <row r="984">
          <cell r="A984">
            <v>100986</v>
          </cell>
          <cell r="B984" t="str">
            <v>A</v>
          </cell>
          <cell r="C984" t="str">
            <v>VINOD KUMAR M K </v>
          </cell>
          <cell r="D984" t="str">
            <v>519</v>
          </cell>
          <cell r="E984" t="str">
            <v>ACCM &amp; GDS BURDWAN</v>
          </cell>
        </row>
        <row r="985">
          <cell r="A985">
            <v>100987</v>
          </cell>
          <cell r="B985" t="str">
            <v>A</v>
          </cell>
          <cell r="C985" t="str">
            <v>AMITABHA GOSWAMI</v>
          </cell>
          <cell r="D985" t="str">
            <v>521</v>
          </cell>
          <cell r="E985" t="str">
            <v>SERTEC MUMBAI</v>
          </cell>
        </row>
        <row r="986">
          <cell r="A986">
            <v>100988</v>
          </cell>
          <cell r="B986" t="str">
            <v>R</v>
          </cell>
          <cell r="C986" t="str">
            <v>KUNDAN DIWAN RAWAT</v>
          </cell>
          <cell r="D986" t="str">
            <v>501</v>
          </cell>
          <cell r="E986" t="str">
            <v>ACCM &amp; GDS MUMBAI</v>
          </cell>
        </row>
        <row r="987">
          <cell r="A987">
            <v>100989</v>
          </cell>
          <cell r="B987" t="str">
            <v>R</v>
          </cell>
          <cell r="C987" t="str">
            <v>M A DATTATREYA</v>
          </cell>
          <cell r="D987" t="str">
            <v>532</v>
          </cell>
          <cell r="E987" t="str">
            <v>SERTEC ERNAKULAM</v>
          </cell>
        </row>
        <row r="988">
          <cell r="A988">
            <v>100990</v>
          </cell>
          <cell r="B988" t="str">
            <v>R</v>
          </cell>
          <cell r="C988" t="str">
            <v>BIKASH MITRA</v>
          </cell>
          <cell r="D988" t="str">
            <v>516</v>
          </cell>
          <cell r="E988" t="str">
            <v>ACCM &amp; GDS CALCUTTA</v>
          </cell>
        </row>
        <row r="989">
          <cell r="A989">
            <v>100991</v>
          </cell>
          <cell r="B989" t="str">
            <v>A</v>
          </cell>
          <cell r="C989" t="str">
            <v>M P SANI</v>
          </cell>
          <cell r="D989" t="str">
            <v>512</v>
          </cell>
          <cell r="E989" t="str">
            <v>ACCM &amp; GDS ERNAKULAM</v>
          </cell>
        </row>
        <row r="990">
          <cell r="A990">
            <v>100992</v>
          </cell>
          <cell r="B990" t="str">
            <v>A</v>
          </cell>
          <cell r="C990" t="str">
            <v>GAURANG PATEL</v>
          </cell>
          <cell r="D990" t="str">
            <v>505</v>
          </cell>
          <cell r="E990" t="str">
            <v>ACCM &amp; GDS A'BAD</v>
          </cell>
        </row>
        <row r="991">
          <cell r="A991">
            <v>100993</v>
          </cell>
          <cell r="B991" t="str">
            <v>A</v>
          </cell>
          <cell r="C991" t="str">
            <v>MILIND D JOSHI</v>
          </cell>
          <cell r="D991" t="str">
            <v>973</v>
          </cell>
          <cell r="E991" t="str">
            <v>Accounts</v>
          </cell>
        </row>
        <row r="992">
          <cell r="A992">
            <v>100994</v>
          </cell>
          <cell r="B992" t="str">
            <v>R</v>
          </cell>
          <cell r="C992" t="str">
            <v>KANCHAN DEOSTHALI</v>
          </cell>
          <cell r="D992" t="str">
            <v>971</v>
          </cell>
          <cell r="E992" t="str">
            <v>Central Administration</v>
          </cell>
        </row>
        <row r="993">
          <cell r="A993">
            <v>100995</v>
          </cell>
          <cell r="B993" t="str">
            <v>R</v>
          </cell>
          <cell r="C993" t="str">
            <v>A UPADHYAYA</v>
          </cell>
          <cell r="D993" t="str">
            <v>503</v>
          </cell>
          <cell r="E993" t="str">
            <v>ACCM &amp; GDS INDORE</v>
          </cell>
        </row>
        <row r="994">
          <cell r="A994">
            <v>100996</v>
          </cell>
          <cell r="B994" t="str">
            <v>R</v>
          </cell>
          <cell r="C994" t="str">
            <v>N MANIKNATH</v>
          </cell>
          <cell r="D994" t="str">
            <v>514</v>
          </cell>
          <cell r="E994" t="str">
            <v>ACCM &amp; GDS H'BAD</v>
          </cell>
        </row>
        <row r="995">
          <cell r="A995">
            <v>100997</v>
          </cell>
          <cell r="B995" t="str">
            <v>R</v>
          </cell>
          <cell r="C995" t="str">
            <v>RAJESH CHANDRA</v>
          </cell>
          <cell r="D995" t="str">
            <v>507</v>
          </cell>
          <cell r="E995" t="str">
            <v>ACCM &amp; GDS LUCKNOW</v>
          </cell>
        </row>
        <row r="996">
          <cell r="A996">
            <v>100998</v>
          </cell>
          <cell r="B996" t="str">
            <v>A</v>
          </cell>
          <cell r="C996" t="str">
            <v>ARUNANSU  PAL</v>
          </cell>
          <cell r="D996" t="str">
            <v>517</v>
          </cell>
          <cell r="E996" t="str">
            <v>ACCM &amp; GDS GUWAHATI</v>
          </cell>
        </row>
        <row r="997">
          <cell r="A997">
            <v>100999</v>
          </cell>
          <cell r="B997" t="str">
            <v>R</v>
          </cell>
          <cell r="C997" t="str">
            <v>R K CHHABRA</v>
          </cell>
          <cell r="D997" t="str">
            <v>507</v>
          </cell>
          <cell r="E997" t="str">
            <v>ACCM &amp; GDS LUCKNOW</v>
          </cell>
        </row>
        <row r="998">
          <cell r="A998">
            <v>101000</v>
          </cell>
          <cell r="B998" t="str">
            <v>R</v>
          </cell>
          <cell r="C998" t="str">
            <v>ARVIND KUMAR</v>
          </cell>
          <cell r="D998" t="str">
            <v>365</v>
          </cell>
          <cell r="E998" t="str">
            <v>AGRO-JAIPUR</v>
          </cell>
        </row>
        <row r="999">
          <cell r="A999">
            <v>101001</v>
          </cell>
          <cell r="B999" t="str">
            <v>A</v>
          </cell>
          <cell r="C999" t="str">
            <v>MUKHTIYAR SINGH</v>
          </cell>
          <cell r="D999" t="str">
            <v>362</v>
          </cell>
          <cell r="E999" t="str">
            <v>AGRO-HISSAR</v>
          </cell>
        </row>
        <row r="1000">
          <cell r="A1000">
            <v>101002</v>
          </cell>
          <cell r="B1000" t="str">
            <v>A</v>
          </cell>
          <cell r="C1000" t="str">
            <v>SHIV KUMAR SHARMA</v>
          </cell>
          <cell r="D1000" t="str">
            <v>362</v>
          </cell>
          <cell r="E1000" t="str">
            <v>AGRO-HISSAR</v>
          </cell>
        </row>
        <row r="1001">
          <cell r="A1001">
            <v>101003</v>
          </cell>
          <cell r="B1001" t="str">
            <v>A</v>
          </cell>
          <cell r="C1001" t="str">
            <v>VIRENDRA YADAV</v>
          </cell>
          <cell r="D1001" t="str">
            <v>501</v>
          </cell>
          <cell r="E1001" t="str">
            <v>ACCM &amp; GDS MUMBAI</v>
          </cell>
        </row>
        <row r="1002">
          <cell r="A1002">
            <v>101004</v>
          </cell>
          <cell r="B1002" t="str">
            <v>A</v>
          </cell>
          <cell r="C1002" t="str">
            <v>MUKESH BHATT</v>
          </cell>
          <cell r="D1002" t="str">
            <v>507</v>
          </cell>
          <cell r="E1002" t="str">
            <v>ACCM &amp; GDS LUCKNOW</v>
          </cell>
        </row>
        <row r="1003">
          <cell r="A1003">
            <v>101005</v>
          </cell>
          <cell r="B1003" t="str">
            <v>A</v>
          </cell>
          <cell r="C1003" t="str">
            <v>P SUBRAMANIAN</v>
          </cell>
          <cell r="D1003" t="str">
            <v>511</v>
          </cell>
          <cell r="E1003" t="str">
            <v>ACCM &amp; GDS MADRAS</v>
          </cell>
        </row>
        <row r="1004">
          <cell r="A1004">
            <v>101006</v>
          </cell>
          <cell r="B1004" t="str">
            <v>A</v>
          </cell>
          <cell r="C1004" t="str">
            <v>SAJID A SHAIKH</v>
          </cell>
          <cell r="D1004" t="str">
            <v>855</v>
          </cell>
          <cell r="E1004" t="str">
            <v>PHARMA PROMOTION ACCUMED</v>
          </cell>
        </row>
        <row r="1005">
          <cell r="A1005">
            <v>101007</v>
          </cell>
          <cell r="B1005" t="str">
            <v>A</v>
          </cell>
          <cell r="C1005" t="str">
            <v>B NANDA KISHORE RAI</v>
          </cell>
          <cell r="D1005" t="str">
            <v>513</v>
          </cell>
          <cell r="E1005" t="str">
            <v>ACCM &amp; GDS B'LORE</v>
          </cell>
        </row>
        <row r="1006">
          <cell r="A1006">
            <v>101008</v>
          </cell>
          <cell r="B1006" t="str">
            <v>R</v>
          </cell>
          <cell r="C1006" t="str">
            <v>M THIRUMURUGAN</v>
          </cell>
          <cell r="D1006" t="str">
            <v>513</v>
          </cell>
          <cell r="E1006" t="str">
            <v>ACCM &amp; GDS B'LORE</v>
          </cell>
        </row>
        <row r="1007">
          <cell r="A1007">
            <v>101009</v>
          </cell>
          <cell r="B1007" t="str">
            <v>R</v>
          </cell>
          <cell r="C1007" t="str">
            <v>S RAMU</v>
          </cell>
          <cell r="D1007" t="str">
            <v>514</v>
          </cell>
          <cell r="E1007" t="str">
            <v>ACCM &amp; GDS H'BAD</v>
          </cell>
        </row>
        <row r="1008">
          <cell r="A1008">
            <v>101010</v>
          </cell>
          <cell r="B1008" t="str">
            <v>R</v>
          </cell>
          <cell r="C1008" t="str">
            <v>SHAIKH GULAM HUSSAIN R</v>
          </cell>
          <cell r="D1008" t="str">
            <v>501</v>
          </cell>
          <cell r="E1008" t="str">
            <v>ACCM &amp; GDS MUMBAI</v>
          </cell>
        </row>
        <row r="1009">
          <cell r="A1009">
            <v>101011</v>
          </cell>
          <cell r="B1009" t="str">
            <v>R</v>
          </cell>
          <cell r="C1009" t="str">
            <v>NILOY DEBNATH</v>
          </cell>
          <cell r="D1009" t="str">
            <v>855</v>
          </cell>
          <cell r="E1009" t="str">
            <v>PHARMA PROMOTION ACCUMED</v>
          </cell>
        </row>
        <row r="1010">
          <cell r="A1010">
            <v>101012</v>
          </cell>
          <cell r="B1010" t="str">
            <v>A</v>
          </cell>
          <cell r="C1010" t="str">
            <v>K C SRINATH</v>
          </cell>
          <cell r="D1010" t="str">
            <v>533</v>
          </cell>
          <cell r="E1010" t="str">
            <v>SERTEC BANGALORE</v>
          </cell>
        </row>
        <row r="1011">
          <cell r="A1011">
            <v>101013</v>
          </cell>
          <cell r="B1011" t="str">
            <v>A</v>
          </cell>
          <cell r="C1011" t="str">
            <v>SHEKHAR PANT</v>
          </cell>
          <cell r="D1011" t="str">
            <v>972</v>
          </cell>
          <cell r="E1011" t="str">
            <v>President Office</v>
          </cell>
        </row>
        <row r="1012">
          <cell r="A1012">
            <v>101014</v>
          </cell>
          <cell r="B1012" t="str">
            <v>R</v>
          </cell>
          <cell r="C1012" t="str">
            <v>KETAN SHAH</v>
          </cell>
          <cell r="D1012" t="str">
            <v>521</v>
          </cell>
          <cell r="E1012" t="str">
            <v>SERTEC MUMBAI</v>
          </cell>
        </row>
        <row r="1013">
          <cell r="A1013">
            <v>101015</v>
          </cell>
          <cell r="B1013" t="str">
            <v>A</v>
          </cell>
          <cell r="C1013" t="str">
            <v>SUMAN DAS</v>
          </cell>
          <cell r="D1013" t="str">
            <v>507</v>
          </cell>
          <cell r="E1013" t="str">
            <v>ACCM &amp; GDS LUCKNOW</v>
          </cell>
        </row>
        <row r="1014">
          <cell r="A1014">
            <v>101016</v>
          </cell>
          <cell r="B1014" t="str">
            <v>A</v>
          </cell>
          <cell r="C1014" t="str">
            <v>PRAVEEN AJMERA</v>
          </cell>
          <cell r="D1014" t="str">
            <v>983</v>
          </cell>
          <cell r="E1014" t="str">
            <v>Projects</v>
          </cell>
        </row>
        <row r="1015">
          <cell r="A1015">
            <v>101017</v>
          </cell>
          <cell r="B1015" t="str">
            <v>R</v>
          </cell>
          <cell r="C1015" t="str">
            <v>DEVENDRA KUMAR</v>
          </cell>
          <cell r="D1015" t="str">
            <v>503</v>
          </cell>
          <cell r="E1015" t="str">
            <v>ACCM &amp; GDS INDORE</v>
          </cell>
        </row>
        <row r="1016">
          <cell r="A1016">
            <v>101018</v>
          </cell>
          <cell r="B1016" t="str">
            <v>R</v>
          </cell>
          <cell r="C1016" t="str">
            <v>YAJNA E N UDUPA</v>
          </cell>
          <cell r="D1016" t="str">
            <v>513</v>
          </cell>
          <cell r="E1016" t="str">
            <v>ACCM &amp; GDS B'LORE</v>
          </cell>
        </row>
        <row r="1017">
          <cell r="A1017">
            <v>101019</v>
          </cell>
          <cell r="B1017" t="str">
            <v>R</v>
          </cell>
          <cell r="C1017" t="str">
            <v>B V RAMCHANDRA RAO</v>
          </cell>
          <cell r="D1017" t="str">
            <v>513</v>
          </cell>
          <cell r="E1017" t="str">
            <v>ACCM &amp; GDS B'LORE</v>
          </cell>
        </row>
        <row r="1018">
          <cell r="A1018">
            <v>101020</v>
          </cell>
          <cell r="B1018" t="str">
            <v>R</v>
          </cell>
          <cell r="C1018" t="str">
            <v>KISHORE PARVATIKAR</v>
          </cell>
          <cell r="D1018" t="str">
            <v>513</v>
          </cell>
          <cell r="E1018" t="str">
            <v>ACCM &amp; GDS B'LORE</v>
          </cell>
        </row>
        <row r="1019">
          <cell r="A1019">
            <v>101021</v>
          </cell>
          <cell r="B1019" t="str">
            <v>A</v>
          </cell>
          <cell r="C1019" t="str">
            <v>MAGESHKUMAR M</v>
          </cell>
          <cell r="D1019" t="str">
            <v>793</v>
          </cell>
          <cell r="E1019" t="str">
            <v>HAL-PUNE-VITAMIN-B2/B12</v>
          </cell>
        </row>
        <row r="1020">
          <cell r="A1020">
            <v>101022</v>
          </cell>
          <cell r="B1020" t="str">
            <v>R</v>
          </cell>
          <cell r="C1020" t="str">
            <v>TAPAS BARUI</v>
          </cell>
          <cell r="D1020" t="str">
            <v>703</v>
          </cell>
          <cell r="E1020" t="str">
            <v>PUNE PROJ.</v>
          </cell>
        </row>
        <row r="1021">
          <cell r="A1021">
            <v>101023</v>
          </cell>
          <cell r="B1021" t="str">
            <v>A</v>
          </cell>
          <cell r="C1021" t="str">
            <v>G SIVAKUMAR</v>
          </cell>
          <cell r="D1021" t="str">
            <v>531</v>
          </cell>
          <cell r="E1021" t="str">
            <v>SERTEC MADRAS</v>
          </cell>
        </row>
        <row r="1022">
          <cell r="A1022">
            <v>101024</v>
          </cell>
          <cell r="B1022" t="str">
            <v>A</v>
          </cell>
          <cell r="C1022" t="str">
            <v>SHREEKANT R SULE</v>
          </cell>
          <cell r="D1022" t="str">
            <v>973</v>
          </cell>
          <cell r="E1022" t="str">
            <v>Accounts</v>
          </cell>
        </row>
        <row r="1023">
          <cell r="A1023">
            <v>101025</v>
          </cell>
          <cell r="B1023" t="str">
            <v>R</v>
          </cell>
          <cell r="C1023" t="str">
            <v>PULAKESH RAY</v>
          </cell>
          <cell r="D1023" t="str">
            <v>516</v>
          </cell>
          <cell r="E1023" t="str">
            <v>ACCM &amp; GDS CALCUTTA</v>
          </cell>
        </row>
        <row r="1024">
          <cell r="A1024">
            <v>101026</v>
          </cell>
          <cell r="B1024" t="str">
            <v>R</v>
          </cell>
          <cell r="C1024" t="str">
            <v>VIKAS CHOPRA</v>
          </cell>
          <cell r="D1024" t="str">
            <v>506</v>
          </cell>
          <cell r="E1024" t="str">
            <v>ACCM &amp; GDS DELHI</v>
          </cell>
        </row>
        <row r="1025">
          <cell r="A1025">
            <v>101027</v>
          </cell>
          <cell r="B1025" t="str">
            <v>R</v>
          </cell>
          <cell r="C1025" t="str">
            <v>SHEKHAR T MANDVE</v>
          </cell>
          <cell r="D1025" t="str">
            <v>392</v>
          </cell>
          <cell r="E1025" t="str">
            <v>AGRO-PURCHASE</v>
          </cell>
        </row>
        <row r="1026">
          <cell r="A1026">
            <v>101028</v>
          </cell>
          <cell r="B1026" t="str">
            <v>A</v>
          </cell>
          <cell r="C1026" t="str">
            <v>RAJEEV RAMAN</v>
          </cell>
          <cell r="D1026" t="str">
            <v>821</v>
          </cell>
          <cell r="E1026" t="str">
            <v>PHARMA DISTRIBUTION</v>
          </cell>
        </row>
        <row r="1027">
          <cell r="A1027">
            <v>101029</v>
          </cell>
          <cell r="B1027" t="str">
            <v>R</v>
          </cell>
          <cell r="C1027" t="str">
            <v>DHANASHREE VIJAY BARGE</v>
          </cell>
          <cell r="D1027" t="str">
            <v>983</v>
          </cell>
          <cell r="E1027" t="str">
            <v>Projects</v>
          </cell>
        </row>
        <row r="1028">
          <cell r="A1028">
            <v>101030</v>
          </cell>
          <cell r="B1028" t="str">
            <v>R</v>
          </cell>
          <cell r="C1028" t="str">
            <v>B UMA</v>
          </cell>
          <cell r="D1028" t="str">
            <v>531</v>
          </cell>
          <cell r="E1028" t="str">
            <v>SERTEC MADRAS</v>
          </cell>
        </row>
        <row r="1029">
          <cell r="A1029">
            <v>101031</v>
          </cell>
          <cell r="B1029" t="str">
            <v>R</v>
          </cell>
          <cell r="C1029" t="str">
            <v>AMOL A KULKARNI</v>
          </cell>
          <cell r="D1029" t="str">
            <v>973</v>
          </cell>
          <cell r="E1029" t="str">
            <v>Accounts</v>
          </cell>
        </row>
        <row r="1030">
          <cell r="A1030">
            <v>101032</v>
          </cell>
          <cell r="B1030" t="str">
            <v>R</v>
          </cell>
          <cell r="C1030" t="str">
            <v>PANKAJ DUA</v>
          </cell>
          <cell r="D1030" t="str">
            <v>506</v>
          </cell>
          <cell r="E1030" t="str">
            <v>ACCM &amp; GDS DELHI</v>
          </cell>
        </row>
        <row r="1031">
          <cell r="A1031">
            <v>101033</v>
          </cell>
          <cell r="B1031" t="str">
            <v>R</v>
          </cell>
          <cell r="C1031" t="str">
            <v>VIJAY S DEVADIGA</v>
          </cell>
          <cell r="D1031" t="str">
            <v>973</v>
          </cell>
          <cell r="E1031" t="str">
            <v>Accounts</v>
          </cell>
        </row>
        <row r="1032">
          <cell r="A1032">
            <v>101034</v>
          </cell>
          <cell r="B1032" t="str">
            <v>R</v>
          </cell>
          <cell r="C1032" t="str">
            <v>NEELANCHAL PANDA</v>
          </cell>
          <cell r="D1032" t="str">
            <v>852</v>
          </cell>
          <cell r="E1032" t="str">
            <v>PHARMA -ADMINISTRATION</v>
          </cell>
        </row>
        <row r="1033">
          <cell r="A1033">
            <v>101035</v>
          </cell>
          <cell r="B1033" t="str">
            <v>R</v>
          </cell>
          <cell r="C1033" t="str">
            <v>SUJATA NARKAR</v>
          </cell>
          <cell r="D1033" t="str">
            <v>852</v>
          </cell>
          <cell r="E1033" t="str">
            <v>PHARMA -ADMINISTRATION</v>
          </cell>
        </row>
        <row r="1034">
          <cell r="A1034">
            <v>101036</v>
          </cell>
          <cell r="B1034" t="str">
            <v>R</v>
          </cell>
          <cell r="C1034" t="str">
            <v>HARSHADA DESHPANDE</v>
          </cell>
          <cell r="D1034" t="str">
            <v>521</v>
          </cell>
          <cell r="E1034" t="str">
            <v>SERTEC MUMBAI</v>
          </cell>
        </row>
        <row r="1035">
          <cell r="A1035">
            <v>101037</v>
          </cell>
          <cell r="B1035" t="str">
            <v>A</v>
          </cell>
          <cell r="C1035" t="str">
            <v>MADHUKANT S PATIL</v>
          </cell>
          <cell r="D1035" t="str">
            <v>502</v>
          </cell>
          <cell r="E1035" t="str">
            <v>ACCM &amp; GDS PUNE</v>
          </cell>
        </row>
        <row r="1036">
          <cell r="A1036">
            <v>101038</v>
          </cell>
          <cell r="B1036" t="str">
            <v>A</v>
          </cell>
          <cell r="C1036" t="str">
            <v>NITIN WASULE</v>
          </cell>
          <cell r="D1036" t="str">
            <v>502</v>
          </cell>
          <cell r="E1036" t="str">
            <v>ACCM &amp; GDS PUNE</v>
          </cell>
        </row>
        <row r="1037">
          <cell r="A1037">
            <v>101039</v>
          </cell>
          <cell r="B1037" t="str">
            <v>A</v>
          </cell>
          <cell r="C1037" t="str">
            <v>ANSARI ASIF</v>
          </cell>
          <cell r="D1037" t="str">
            <v>501</v>
          </cell>
          <cell r="E1037" t="str">
            <v>ACCM &amp; GDS MUMBAI</v>
          </cell>
        </row>
        <row r="1038">
          <cell r="A1038">
            <v>101040</v>
          </cell>
          <cell r="B1038" t="str">
            <v>R</v>
          </cell>
          <cell r="C1038" t="str">
            <v>AMIT SEN</v>
          </cell>
          <cell r="D1038" t="str">
            <v>973</v>
          </cell>
          <cell r="E1038" t="str">
            <v>Accounts</v>
          </cell>
        </row>
        <row r="1039">
          <cell r="A1039">
            <v>101041</v>
          </cell>
          <cell r="B1039" t="str">
            <v>R</v>
          </cell>
          <cell r="C1039" t="str">
            <v>SHIRISH M PHATAK</v>
          </cell>
          <cell r="D1039" t="str">
            <v>855</v>
          </cell>
          <cell r="E1039" t="str">
            <v>PHARMA PROMOTION ACCUMED</v>
          </cell>
        </row>
        <row r="1040">
          <cell r="A1040">
            <v>101042</v>
          </cell>
          <cell r="B1040" t="str">
            <v>A</v>
          </cell>
          <cell r="C1040" t="str">
            <v>AMOL A DEODHAR</v>
          </cell>
          <cell r="D1040" t="str">
            <v>973</v>
          </cell>
          <cell r="E1040" t="str">
            <v>Accounts</v>
          </cell>
        </row>
        <row r="1041">
          <cell r="A1041">
            <v>101043</v>
          </cell>
          <cell r="B1041" t="str">
            <v>A</v>
          </cell>
          <cell r="C1041" t="str">
            <v>SUNIL JAJOO</v>
          </cell>
          <cell r="D1041" t="str">
            <v>855</v>
          </cell>
          <cell r="E1041" t="str">
            <v>PHARMA PROMOTION ACCUMED</v>
          </cell>
        </row>
        <row r="1042">
          <cell r="A1042">
            <v>101044</v>
          </cell>
          <cell r="B1042" t="str">
            <v>A</v>
          </cell>
          <cell r="C1042" t="str">
            <v>J DHARMA RAO</v>
          </cell>
          <cell r="D1042" t="str">
            <v>369</v>
          </cell>
          <cell r="E1042" t="str">
            <v>AGRO-BELLARY</v>
          </cell>
        </row>
        <row r="1043">
          <cell r="A1043">
            <v>101045</v>
          </cell>
          <cell r="B1043" t="str">
            <v>A</v>
          </cell>
          <cell r="C1043" t="str">
            <v>SANJAY BHARDWAJ</v>
          </cell>
          <cell r="D1043" t="str">
            <v>526</v>
          </cell>
          <cell r="E1043" t="str">
            <v>SERTEC DELHI</v>
          </cell>
        </row>
        <row r="1044">
          <cell r="A1044">
            <v>101046</v>
          </cell>
          <cell r="B1044" t="str">
            <v>A</v>
          </cell>
          <cell r="C1044" t="str">
            <v>A SHARMA</v>
          </cell>
          <cell r="D1044" t="str">
            <v>526</v>
          </cell>
          <cell r="E1044" t="str">
            <v>SERTEC DELHI</v>
          </cell>
        </row>
        <row r="1045">
          <cell r="A1045">
            <v>101047</v>
          </cell>
          <cell r="B1045" t="str">
            <v>A</v>
          </cell>
          <cell r="C1045" t="str">
            <v>NAZRUL I LASHKAR</v>
          </cell>
          <cell r="D1045" t="str">
            <v>517</v>
          </cell>
          <cell r="E1045" t="str">
            <v>ACCM &amp; GDS GUWAHATI</v>
          </cell>
        </row>
        <row r="1046">
          <cell r="A1046">
            <v>101048</v>
          </cell>
          <cell r="B1046" t="str">
            <v>R</v>
          </cell>
          <cell r="C1046" t="str">
            <v>SACHIN S TIPNIS</v>
          </cell>
          <cell r="D1046" t="str">
            <v>972</v>
          </cell>
          <cell r="E1046" t="str">
            <v>President Office</v>
          </cell>
        </row>
        <row r="1047">
          <cell r="A1047">
            <v>101049</v>
          </cell>
          <cell r="B1047" t="str">
            <v>R</v>
          </cell>
          <cell r="C1047" t="str">
            <v>CH RAVI KIRAN</v>
          </cell>
          <cell r="D1047" t="str">
            <v>514</v>
          </cell>
          <cell r="E1047" t="str">
            <v>ACCM &amp; GDS H'BAD</v>
          </cell>
        </row>
        <row r="1048">
          <cell r="A1048">
            <v>101050</v>
          </cell>
          <cell r="B1048" t="str">
            <v>R</v>
          </cell>
          <cell r="C1048" t="str">
            <v>MAMATA KULKARNI</v>
          </cell>
          <cell r="D1048" t="str">
            <v>852</v>
          </cell>
          <cell r="E1048" t="str">
            <v>PHARMA -ADMINISTRATION</v>
          </cell>
        </row>
        <row r="1049">
          <cell r="A1049">
            <v>101051</v>
          </cell>
          <cell r="B1049" t="str">
            <v>R</v>
          </cell>
          <cell r="C1049" t="str">
            <v>RAJESH VOHRA</v>
          </cell>
          <cell r="D1049" t="str">
            <v>526</v>
          </cell>
          <cell r="E1049" t="str">
            <v>SERTEC DELHI</v>
          </cell>
        </row>
        <row r="1050">
          <cell r="A1050">
            <v>101052</v>
          </cell>
          <cell r="B1050" t="str">
            <v>R</v>
          </cell>
          <cell r="C1050" t="str">
            <v>NIRANJAN MAROO</v>
          </cell>
          <cell r="D1050" t="str">
            <v>521</v>
          </cell>
          <cell r="E1050" t="str">
            <v>SERTEC MUMBAI</v>
          </cell>
        </row>
        <row r="1051">
          <cell r="A1051">
            <v>101053</v>
          </cell>
          <cell r="B1051" t="str">
            <v>A</v>
          </cell>
          <cell r="C1051" t="str">
            <v>BRIJESH KAUSHAL</v>
          </cell>
          <cell r="D1051" t="str">
            <v>506</v>
          </cell>
          <cell r="E1051" t="str">
            <v>ACCM &amp; GDS DELHI</v>
          </cell>
        </row>
        <row r="1052">
          <cell r="A1052">
            <v>101054</v>
          </cell>
          <cell r="B1052" t="str">
            <v>R</v>
          </cell>
          <cell r="C1052" t="str">
            <v>S N SUMAN</v>
          </cell>
          <cell r="D1052" t="str">
            <v>507</v>
          </cell>
          <cell r="E1052" t="str">
            <v>ACCM &amp; GDS LUCKNOW</v>
          </cell>
        </row>
        <row r="1053">
          <cell r="A1053">
            <v>101055</v>
          </cell>
          <cell r="B1053" t="str">
            <v>R</v>
          </cell>
          <cell r="C1053" t="str">
            <v>K M ELAMPOORANAN</v>
          </cell>
          <cell r="D1053" t="str">
            <v>531</v>
          </cell>
          <cell r="E1053" t="str">
            <v>SERTEC MADRAS</v>
          </cell>
        </row>
        <row r="1054">
          <cell r="A1054">
            <v>101056</v>
          </cell>
          <cell r="B1054" t="str">
            <v>R</v>
          </cell>
          <cell r="C1054" t="str">
            <v>K SHIVANANDA RAJA</v>
          </cell>
          <cell r="D1054" t="str">
            <v>531</v>
          </cell>
          <cell r="E1054" t="str">
            <v>SERTEC MADRAS</v>
          </cell>
        </row>
        <row r="1055">
          <cell r="A1055">
            <v>101057</v>
          </cell>
          <cell r="B1055" t="str">
            <v>A</v>
          </cell>
          <cell r="C1055" t="str">
            <v>GANESH R SHASTRY</v>
          </cell>
          <cell r="D1055" t="str">
            <v>513</v>
          </cell>
          <cell r="E1055" t="str">
            <v>ACCM &amp; GDS B'LORE</v>
          </cell>
        </row>
        <row r="1056">
          <cell r="A1056">
            <v>101058</v>
          </cell>
          <cell r="B1056" t="str">
            <v>A</v>
          </cell>
          <cell r="C1056" t="str">
            <v>P K KALRA</v>
          </cell>
          <cell r="D1056" t="str">
            <v>365</v>
          </cell>
          <cell r="E1056" t="str">
            <v>AGRO-JAIPUR</v>
          </cell>
        </row>
        <row r="1057">
          <cell r="A1057">
            <v>101059</v>
          </cell>
          <cell r="B1057" t="str">
            <v>A</v>
          </cell>
          <cell r="C1057" t="str">
            <v>NITIN PATEL</v>
          </cell>
          <cell r="D1057" t="str">
            <v>521</v>
          </cell>
          <cell r="E1057" t="str">
            <v>SERTEC MUMBAI</v>
          </cell>
        </row>
        <row r="1058">
          <cell r="A1058">
            <v>101060</v>
          </cell>
          <cell r="B1058" t="str">
            <v>R</v>
          </cell>
          <cell r="C1058" t="str">
            <v>SHYJA MATHEW</v>
          </cell>
          <cell r="D1058" t="str">
            <v>703</v>
          </cell>
          <cell r="E1058" t="str">
            <v>PUNE PROJ.</v>
          </cell>
        </row>
        <row r="1059">
          <cell r="A1059">
            <v>101061</v>
          </cell>
          <cell r="B1059" t="str">
            <v>R</v>
          </cell>
          <cell r="C1059" t="str">
            <v>VINOD NAIR</v>
          </cell>
          <cell r="D1059" t="str">
            <v>533</v>
          </cell>
          <cell r="E1059" t="str">
            <v>SERTEC BANGALORE</v>
          </cell>
        </row>
        <row r="1060">
          <cell r="A1060">
            <v>101062</v>
          </cell>
          <cell r="B1060" t="str">
            <v>R</v>
          </cell>
          <cell r="C1060" t="str">
            <v>AVINASH KUMAR</v>
          </cell>
          <cell r="D1060" t="str">
            <v>536</v>
          </cell>
          <cell r="E1060" t="str">
            <v>SERTEC CALCUTTA</v>
          </cell>
        </row>
        <row r="1061">
          <cell r="A1061">
            <v>101063</v>
          </cell>
          <cell r="B1061" t="str">
            <v>R</v>
          </cell>
          <cell r="C1061" t="str">
            <v>RAJA PAUL</v>
          </cell>
          <cell r="D1061" t="str">
            <v>536</v>
          </cell>
          <cell r="E1061" t="str">
            <v>SERTEC CALCUTTA</v>
          </cell>
        </row>
        <row r="1062">
          <cell r="A1062">
            <v>101064</v>
          </cell>
          <cell r="B1062" t="str">
            <v>R</v>
          </cell>
          <cell r="C1062" t="str">
            <v>ADITYA SHARMA</v>
          </cell>
          <cell r="D1062" t="str">
            <v>526</v>
          </cell>
          <cell r="E1062" t="str">
            <v>SERTEC DELHI</v>
          </cell>
        </row>
        <row r="1063">
          <cell r="A1063">
            <v>101065</v>
          </cell>
          <cell r="B1063" t="str">
            <v>R</v>
          </cell>
          <cell r="C1063" t="str">
            <v>JITENDRA PAL ARORA</v>
          </cell>
          <cell r="D1063" t="str">
            <v>504</v>
          </cell>
          <cell r="E1063" t="str">
            <v>ACCM &amp; GDS JAIPUR</v>
          </cell>
        </row>
        <row r="1064">
          <cell r="A1064">
            <v>101066</v>
          </cell>
          <cell r="B1064" t="str">
            <v>A</v>
          </cell>
          <cell r="C1064" t="str">
            <v>K P ANIL</v>
          </cell>
          <cell r="D1064" t="str">
            <v>533</v>
          </cell>
          <cell r="E1064" t="str">
            <v>SERTEC BANGALORE</v>
          </cell>
        </row>
        <row r="1065">
          <cell r="A1065">
            <v>101067</v>
          </cell>
          <cell r="B1065" t="str">
            <v>R</v>
          </cell>
          <cell r="C1065" t="str">
            <v>PRATIBHA K NAGOTHANEKAR</v>
          </cell>
          <cell r="D1065" t="str">
            <v>393</v>
          </cell>
          <cell r="E1065" t="str">
            <v>AGRO-INTERNATIONAL TRADING</v>
          </cell>
        </row>
        <row r="1066">
          <cell r="A1066">
            <v>101068</v>
          </cell>
          <cell r="B1066" t="str">
            <v>R</v>
          </cell>
          <cell r="C1066" t="str">
            <v>SHAILENDRA KUMAR GOYAL</v>
          </cell>
          <cell r="D1066" t="str">
            <v>972</v>
          </cell>
          <cell r="E1066" t="str">
            <v>President Office</v>
          </cell>
        </row>
        <row r="1067">
          <cell r="A1067">
            <v>101069</v>
          </cell>
          <cell r="B1067" t="str">
            <v>R</v>
          </cell>
          <cell r="C1067" t="str">
            <v>V LAKSHMANNA</v>
          </cell>
          <cell r="D1067" t="str">
            <v>374</v>
          </cell>
          <cell r="E1067" t="str">
            <v>AGRO FIELD FORCE S'BAD</v>
          </cell>
        </row>
        <row r="1068">
          <cell r="A1068">
            <v>101070</v>
          </cell>
          <cell r="B1068" t="str">
            <v>R</v>
          </cell>
          <cell r="C1068" t="str">
            <v>VELANGI MOHAN KUMAR</v>
          </cell>
          <cell r="D1068" t="str">
            <v>514</v>
          </cell>
          <cell r="E1068" t="str">
            <v>ACCM &amp; GDS H'BAD</v>
          </cell>
        </row>
        <row r="1069">
          <cell r="A1069">
            <v>101071</v>
          </cell>
          <cell r="B1069" t="str">
            <v>R</v>
          </cell>
          <cell r="C1069" t="str">
            <v>ANIL KUMAR ARORA</v>
          </cell>
          <cell r="D1069" t="str">
            <v>526</v>
          </cell>
          <cell r="E1069" t="str">
            <v>SERTEC DELHI</v>
          </cell>
        </row>
        <row r="1070">
          <cell r="A1070">
            <v>101072</v>
          </cell>
          <cell r="B1070" t="str">
            <v>R</v>
          </cell>
          <cell r="C1070" t="str">
            <v>RAKESH KELAWALA</v>
          </cell>
          <cell r="D1070" t="str">
            <v>521</v>
          </cell>
          <cell r="E1070" t="str">
            <v>SERTEC MUMBAI</v>
          </cell>
        </row>
        <row r="1071">
          <cell r="A1071">
            <v>101073</v>
          </cell>
          <cell r="B1071" t="str">
            <v>R</v>
          </cell>
          <cell r="C1071" t="str">
            <v>RAMAN SHARMA</v>
          </cell>
          <cell r="D1071" t="str">
            <v>505</v>
          </cell>
          <cell r="E1071" t="str">
            <v>ACCM &amp; GDS A'BAD</v>
          </cell>
        </row>
        <row r="1072">
          <cell r="A1072">
            <v>101074</v>
          </cell>
          <cell r="B1072" t="str">
            <v>A</v>
          </cell>
          <cell r="C1072" t="str">
            <v>NITIN S KADAM</v>
          </cell>
          <cell r="D1072" t="str">
            <v>973</v>
          </cell>
          <cell r="E1072" t="str">
            <v>Accounts</v>
          </cell>
        </row>
        <row r="1073">
          <cell r="A1073">
            <v>101075</v>
          </cell>
          <cell r="B1073" t="str">
            <v>A</v>
          </cell>
          <cell r="C1073" t="str">
            <v>PRASHANT M GUDHATE</v>
          </cell>
          <cell r="D1073" t="str">
            <v>793</v>
          </cell>
          <cell r="E1073" t="str">
            <v>HAL-PUNE-VITAMIN-B2/B12</v>
          </cell>
        </row>
        <row r="1074">
          <cell r="A1074">
            <v>101076</v>
          </cell>
          <cell r="B1074" t="str">
            <v>A</v>
          </cell>
          <cell r="C1074" t="str">
            <v>PRADIP MAJUMDAR</v>
          </cell>
          <cell r="D1074" t="str">
            <v>375</v>
          </cell>
          <cell r="E1074" t="str">
            <v>AGRO-CALCUTTA</v>
          </cell>
        </row>
        <row r="1075">
          <cell r="A1075">
            <v>101077</v>
          </cell>
          <cell r="B1075" t="str">
            <v>R</v>
          </cell>
          <cell r="C1075" t="str">
            <v>SHIRISH S PATIL</v>
          </cell>
          <cell r="D1075" t="str">
            <v>355</v>
          </cell>
          <cell r="E1075" t="str">
            <v>AGRO MARKET DEVELOPMENT</v>
          </cell>
        </row>
        <row r="1076">
          <cell r="A1076">
            <v>101078</v>
          </cell>
          <cell r="B1076" t="str">
            <v>R</v>
          </cell>
          <cell r="C1076" t="str">
            <v>R THIRUNAVUKKARASU</v>
          </cell>
          <cell r="D1076" t="str">
            <v>703</v>
          </cell>
          <cell r="E1076" t="str">
            <v>PUNE PROJ.</v>
          </cell>
        </row>
        <row r="1077">
          <cell r="A1077">
            <v>101079</v>
          </cell>
          <cell r="B1077" t="str">
            <v>R</v>
          </cell>
          <cell r="C1077" t="str">
            <v>S SUBRAMANIANE</v>
          </cell>
          <cell r="D1077" t="str">
            <v>703</v>
          </cell>
          <cell r="E1077" t="str">
            <v>PUNE PROJ.</v>
          </cell>
        </row>
        <row r="1078">
          <cell r="A1078">
            <v>101080</v>
          </cell>
          <cell r="B1078" t="str">
            <v>A</v>
          </cell>
          <cell r="C1078" t="str">
            <v>V R PRABHU</v>
          </cell>
          <cell r="D1078" t="str">
            <v>352</v>
          </cell>
          <cell r="E1078" t="str">
            <v>Agro Marketing</v>
          </cell>
        </row>
        <row r="1079">
          <cell r="A1079">
            <v>101081</v>
          </cell>
          <cell r="B1079" t="str">
            <v>R</v>
          </cell>
          <cell r="C1079" t="str">
            <v>SUNIL PATEL</v>
          </cell>
          <cell r="D1079" t="str">
            <v>972</v>
          </cell>
          <cell r="E1079" t="str">
            <v>President Office</v>
          </cell>
        </row>
        <row r="1080">
          <cell r="A1080">
            <v>101082</v>
          </cell>
          <cell r="B1080" t="str">
            <v>R</v>
          </cell>
          <cell r="C1080" t="str">
            <v>DATTATRAYA DESAI</v>
          </cell>
          <cell r="D1080" t="str">
            <v>983</v>
          </cell>
          <cell r="E1080" t="str">
            <v>Projects</v>
          </cell>
        </row>
        <row r="1081">
          <cell r="A1081">
            <v>101083</v>
          </cell>
          <cell r="B1081" t="str">
            <v>R</v>
          </cell>
          <cell r="C1081" t="str">
            <v>BHAVDEV SINGH</v>
          </cell>
          <cell r="D1081" t="str">
            <v>373</v>
          </cell>
          <cell r="E1081" t="str">
            <v>AGRO-AHMEDABAD</v>
          </cell>
        </row>
        <row r="1082">
          <cell r="A1082">
            <v>101084</v>
          </cell>
          <cell r="B1082" t="str">
            <v>A</v>
          </cell>
          <cell r="C1082" t="str">
            <v>SUBHASH C DEOL</v>
          </cell>
          <cell r="D1082" t="str">
            <v>363</v>
          </cell>
          <cell r="E1082" t="str">
            <v>AGRO-KANPUR</v>
          </cell>
        </row>
        <row r="1083">
          <cell r="A1083">
            <v>101085</v>
          </cell>
          <cell r="B1083" t="str">
            <v>A</v>
          </cell>
          <cell r="C1083" t="str">
            <v>Y VENKATA RAO</v>
          </cell>
          <cell r="D1083" t="str">
            <v>374</v>
          </cell>
          <cell r="E1083" t="str">
            <v>AGRO FIELD FORCE S'BAD</v>
          </cell>
        </row>
        <row r="1084">
          <cell r="A1084">
            <v>101086</v>
          </cell>
          <cell r="B1084" t="str">
            <v>R</v>
          </cell>
          <cell r="C1084" t="str">
            <v>PRAKASH NADEGERI</v>
          </cell>
          <cell r="D1084" t="str">
            <v>369</v>
          </cell>
          <cell r="E1084" t="str">
            <v>AGRO-BELLARY</v>
          </cell>
        </row>
        <row r="1085">
          <cell r="A1085">
            <v>101087</v>
          </cell>
          <cell r="B1085" t="str">
            <v>R</v>
          </cell>
          <cell r="C1085" t="str">
            <v>P RAVI GOUDA</v>
          </cell>
          <cell r="D1085" t="str">
            <v>369</v>
          </cell>
          <cell r="E1085" t="str">
            <v>AGRO-BELLARY</v>
          </cell>
        </row>
        <row r="1086">
          <cell r="A1086">
            <v>101088</v>
          </cell>
          <cell r="B1086" t="str">
            <v>A</v>
          </cell>
          <cell r="C1086" t="str">
            <v>UNMESH A RAHATADE</v>
          </cell>
          <cell r="D1086" t="str">
            <v>392</v>
          </cell>
          <cell r="E1086" t="str">
            <v>AGRO-PURCHASE</v>
          </cell>
        </row>
        <row r="1087">
          <cell r="A1087">
            <v>101089</v>
          </cell>
          <cell r="B1087" t="str">
            <v>R</v>
          </cell>
          <cell r="C1087" t="str">
            <v>AMOL DHARKAR</v>
          </cell>
          <cell r="D1087" t="str">
            <v>355</v>
          </cell>
          <cell r="E1087" t="str">
            <v>AGRO MARKET DEVELOPMENT</v>
          </cell>
        </row>
        <row r="1088">
          <cell r="A1088">
            <v>101090</v>
          </cell>
          <cell r="B1088" t="str">
            <v>R</v>
          </cell>
          <cell r="C1088" t="str">
            <v>M KATHIRAVAN</v>
          </cell>
          <cell r="D1088" t="str">
            <v>511</v>
          </cell>
          <cell r="E1088" t="str">
            <v>ACCM &amp; GDS MADRAS</v>
          </cell>
        </row>
        <row r="1089">
          <cell r="A1089">
            <v>101091</v>
          </cell>
          <cell r="B1089" t="str">
            <v>R</v>
          </cell>
          <cell r="C1089" t="str">
            <v>P L SARAVANAN</v>
          </cell>
          <cell r="D1089" t="str">
            <v>511</v>
          </cell>
          <cell r="E1089" t="str">
            <v>ACCM &amp; GDS MADRAS</v>
          </cell>
        </row>
        <row r="1090">
          <cell r="A1090">
            <v>101092</v>
          </cell>
          <cell r="B1090" t="str">
            <v>A</v>
          </cell>
          <cell r="C1090" t="str">
            <v>SUHAS VIJAYKUMAR THAWARE</v>
          </cell>
          <cell r="D1090" t="str">
            <v>502</v>
          </cell>
          <cell r="E1090" t="str">
            <v>ACCM &amp; GDS PUNE</v>
          </cell>
        </row>
        <row r="1091">
          <cell r="A1091">
            <v>101093</v>
          </cell>
          <cell r="B1091" t="str">
            <v>R</v>
          </cell>
          <cell r="C1091" t="str">
            <v>SAURABH BANSAL</v>
          </cell>
          <cell r="D1091" t="str">
            <v>506</v>
          </cell>
          <cell r="E1091" t="str">
            <v>ACCM &amp; GDS DELHI</v>
          </cell>
        </row>
        <row r="1092">
          <cell r="A1092">
            <v>101094</v>
          </cell>
          <cell r="B1092" t="str">
            <v>R</v>
          </cell>
          <cell r="C1092" t="str">
            <v>ANOOP BHARADWAJ</v>
          </cell>
          <cell r="D1092" t="str">
            <v>506</v>
          </cell>
          <cell r="E1092" t="str">
            <v>ACCM &amp; GDS DELHI</v>
          </cell>
        </row>
        <row r="1093">
          <cell r="A1093">
            <v>101095</v>
          </cell>
          <cell r="B1093" t="str">
            <v>R</v>
          </cell>
          <cell r="C1093" t="str">
            <v>RAFIQUE N JAMIDAR</v>
          </cell>
          <cell r="D1093" t="str">
            <v>502</v>
          </cell>
          <cell r="E1093" t="str">
            <v>ACCM &amp; GDS PUNE</v>
          </cell>
        </row>
        <row r="1094">
          <cell r="A1094">
            <v>101096</v>
          </cell>
          <cell r="B1094" t="str">
            <v>A</v>
          </cell>
          <cell r="C1094" t="str">
            <v>SACHIN RAWADE</v>
          </cell>
          <cell r="D1094" t="str">
            <v>502</v>
          </cell>
          <cell r="E1094" t="str">
            <v>ACCM &amp; GDS PUNE</v>
          </cell>
        </row>
        <row r="1095">
          <cell r="A1095">
            <v>101097</v>
          </cell>
          <cell r="B1095" t="str">
            <v>R</v>
          </cell>
          <cell r="C1095" t="str">
            <v>S S LADHE</v>
          </cell>
          <cell r="D1095" t="str">
            <v>521</v>
          </cell>
          <cell r="E1095" t="str">
            <v>SERTEC MUMBAI</v>
          </cell>
        </row>
        <row r="1096">
          <cell r="A1096">
            <v>101098</v>
          </cell>
          <cell r="B1096" t="str">
            <v>R</v>
          </cell>
          <cell r="C1096" t="str">
            <v>K M GANESH</v>
          </cell>
          <cell r="D1096" t="str">
            <v>531</v>
          </cell>
          <cell r="E1096" t="str">
            <v>SERTEC MADRAS</v>
          </cell>
        </row>
        <row r="1097">
          <cell r="A1097">
            <v>101099</v>
          </cell>
          <cell r="B1097" t="str">
            <v>R</v>
          </cell>
          <cell r="C1097" t="str">
            <v>PRADEEP GUDEKAR</v>
          </cell>
          <cell r="D1097" t="str">
            <v>521</v>
          </cell>
          <cell r="E1097" t="str">
            <v>SERTEC MUMBAI</v>
          </cell>
        </row>
        <row r="1098">
          <cell r="A1098">
            <v>101100</v>
          </cell>
          <cell r="B1098" t="str">
            <v>A</v>
          </cell>
          <cell r="C1098" t="str">
            <v>LIJI THOMAS</v>
          </cell>
          <cell r="D1098" t="str">
            <v>521</v>
          </cell>
          <cell r="E1098" t="str">
            <v>SERTEC MUMBAI</v>
          </cell>
        </row>
        <row r="1099">
          <cell r="A1099">
            <v>101101</v>
          </cell>
          <cell r="B1099" t="str">
            <v>R</v>
          </cell>
          <cell r="C1099" t="str">
            <v>V SIVAKUMAR</v>
          </cell>
          <cell r="D1099" t="str">
            <v>531</v>
          </cell>
          <cell r="E1099" t="str">
            <v>SERTEC MADRAS</v>
          </cell>
        </row>
        <row r="1100">
          <cell r="A1100">
            <v>101102</v>
          </cell>
          <cell r="B1100" t="str">
            <v>A</v>
          </cell>
          <cell r="C1100" t="str">
            <v>ANAND SHETTY</v>
          </cell>
          <cell r="D1100" t="str">
            <v>521</v>
          </cell>
          <cell r="E1100" t="str">
            <v>SERTEC MUMBAI</v>
          </cell>
        </row>
        <row r="1101">
          <cell r="A1101">
            <v>101103</v>
          </cell>
          <cell r="B1101" t="str">
            <v>A</v>
          </cell>
          <cell r="C1101" t="str">
            <v>DENIS CHRISTIAN</v>
          </cell>
          <cell r="D1101" t="str">
            <v>521</v>
          </cell>
          <cell r="E1101" t="str">
            <v>SERTEC MUMBAI</v>
          </cell>
        </row>
        <row r="1102">
          <cell r="A1102">
            <v>101104</v>
          </cell>
          <cell r="B1102" t="str">
            <v>A</v>
          </cell>
          <cell r="C1102" t="str">
            <v>VIPUL SONI</v>
          </cell>
          <cell r="D1102" t="str">
            <v>521</v>
          </cell>
          <cell r="E1102" t="str">
            <v>SERTEC MUMBAI</v>
          </cell>
        </row>
        <row r="1103">
          <cell r="A1103">
            <v>101105</v>
          </cell>
          <cell r="B1103" t="str">
            <v>R</v>
          </cell>
          <cell r="C1103" t="str">
            <v>VINOD INGOLE</v>
          </cell>
          <cell r="D1103" t="str">
            <v>521</v>
          </cell>
          <cell r="E1103" t="str">
            <v>SERTEC MUMBAI</v>
          </cell>
        </row>
        <row r="1104">
          <cell r="A1104">
            <v>101106</v>
          </cell>
          <cell r="B1104" t="str">
            <v>R</v>
          </cell>
          <cell r="C1104" t="str">
            <v>JIGNESH S VAYEDA</v>
          </cell>
          <cell r="D1104" t="str">
            <v>521</v>
          </cell>
          <cell r="E1104" t="str">
            <v>SERTEC MUMBAI</v>
          </cell>
        </row>
        <row r="1105">
          <cell r="A1105">
            <v>101107</v>
          </cell>
          <cell r="B1105" t="str">
            <v>A</v>
          </cell>
          <cell r="C1105" t="str">
            <v>S VINOD KUMAR</v>
          </cell>
          <cell r="D1105" t="str">
            <v>512</v>
          </cell>
          <cell r="E1105" t="str">
            <v>ACCM &amp; GDS ERNAKULAM</v>
          </cell>
        </row>
        <row r="1106">
          <cell r="A1106">
            <v>101108</v>
          </cell>
          <cell r="B1106" t="str">
            <v>A</v>
          </cell>
          <cell r="C1106" t="str">
            <v>GIRISH BORALE</v>
          </cell>
          <cell r="D1106" t="str">
            <v>521</v>
          </cell>
          <cell r="E1106" t="str">
            <v>SERTEC MUMBAI</v>
          </cell>
        </row>
        <row r="1107">
          <cell r="A1107">
            <v>101109</v>
          </cell>
          <cell r="B1107" t="str">
            <v>R</v>
          </cell>
          <cell r="C1107" t="str">
            <v>VINAYARAJ R.</v>
          </cell>
          <cell r="D1107" t="str">
            <v>506</v>
          </cell>
          <cell r="E1107" t="str">
            <v>ACCM &amp; GDS DELHI</v>
          </cell>
        </row>
        <row r="1108">
          <cell r="A1108">
            <v>101110</v>
          </cell>
          <cell r="B1108" t="str">
            <v>R</v>
          </cell>
          <cell r="C1108" t="str">
            <v>ASHU RASTOGI</v>
          </cell>
          <cell r="D1108" t="str">
            <v>506</v>
          </cell>
          <cell r="E1108" t="str">
            <v>ACCM &amp; GDS DELHI</v>
          </cell>
        </row>
        <row r="1109">
          <cell r="A1109">
            <v>101111</v>
          </cell>
          <cell r="B1109" t="str">
            <v>A</v>
          </cell>
          <cell r="C1109" t="str">
            <v>DHARMENDRA BABU</v>
          </cell>
          <cell r="D1109" t="str">
            <v>514</v>
          </cell>
          <cell r="E1109" t="str">
            <v>ACCM &amp; GDS H'BAD</v>
          </cell>
        </row>
        <row r="1110">
          <cell r="A1110">
            <v>101112</v>
          </cell>
          <cell r="B1110" t="str">
            <v>R</v>
          </cell>
          <cell r="C1110" t="str">
            <v>SANJAY R HASABNIS</v>
          </cell>
          <cell r="D1110" t="str">
            <v>502</v>
          </cell>
          <cell r="E1110" t="str">
            <v>ACCM &amp; GDS PUNE</v>
          </cell>
        </row>
        <row r="1111">
          <cell r="A1111">
            <v>101113</v>
          </cell>
          <cell r="B1111" t="str">
            <v>R</v>
          </cell>
          <cell r="C1111" t="str">
            <v>J B SOMWANSHI</v>
          </cell>
          <cell r="D1111" t="str">
            <v>502</v>
          </cell>
          <cell r="E1111" t="str">
            <v>ACCM &amp; GDS PUNE</v>
          </cell>
        </row>
        <row r="1112">
          <cell r="A1112">
            <v>101114</v>
          </cell>
          <cell r="B1112" t="str">
            <v>A</v>
          </cell>
          <cell r="C1112" t="str">
            <v>SUDHIR PATIL</v>
          </cell>
          <cell r="D1112" t="str">
            <v>501</v>
          </cell>
          <cell r="E1112" t="str">
            <v>ACCM &amp; GDS MUMBAI</v>
          </cell>
        </row>
        <row r="1113">
          <cell r="A1113">
            <v>101115</v>
          </cell>
          <cell r="B1113" t="str">
            <v>R</v>
          </cell>
          <cell r="C1113" t="str">
            <v>K RAMESH BABU</v>
          </cell>
          <cell r="D1113" t="str">
            <v>514</v>
          </cell>
          <cell r="E1113" t="str">
            <v>ACCM &amp; GDS H'BAD</v>
          </cell>
        </row>
        <row r="1114">
          <cell r="A1114">
            <v>101116</v>
          </cell>
          <cell r="B1114" t="str">
            <v>R</v>
          </cell>
          <cell r="C1114" t="str">
            <v>K VENUGOPAL</v>
          </cell>
          <cell r="D1114" t="str">
            <v>514</v>
          </cell>
          <cell r="E1114" t="str">
            <v>ACCM &amp; GDS H'BAD</v>
          </cell>
        </row>
        <row r="1115">
          <cell r="A1115">
            <v>101117</v>
          </cell>
          <cell r="B1115" t="str">
            <v>A</v>
          </cell>
          <cell r="C1115" t="str">
            <v>VASEEM AHMED</v>
          </cell>
          <cell r="D1115" t="str">
            <v>533</v>
          </cell>
          <cell r="E1115" t="str">
            <v>SERTEC BANGALORE</v>
          </cell>
        </row>
        <row r="1116">
          <cell r="A1116">
            <v>101118</v>
          </cell>
          <cell r="B1116" t="str">
            <v>A</v>
          </cell>
          <cell r="C1116" t="str">
            <v>PRADEEP KUMAR SHARMA</v>
          </cell>
          <cell r="D1116" t="str">
            <v>526</v>
          </cell>
          <cell r="E1116" t="str">
            <v>SERTEC DELHI</v>
          </cell>
        </row>
        <row r="1117">
          <cell r="A1117">
            <v>101119</v>
          </cell>
          <cell r="B1117" t="str">
            <v>A</v>
          </cell>
          <cell r="C1117" t="str">
            <v>DEEPAK UPADHYAY</v>
          </cell>
          <cell r="D1117" t="str">
            <v>526</v>
          </cell>
          <cell r="E1117" t="str">
            <v>SERTEC DELHI</v>
          </cell>
        </row>
        <row r="1118">
          <cell r="A1118">
            <v>101120</v>
          </cell>
          <cell r="B1118" t="str">
            <v>A</v>
          </cell>
          <cell r="C1118" t="str">
            <v>BALAJI N IYER</v>
          </cell>
          <cell r="D1118" t="str">
            <v>855</v>
          </cell>
          <cell r="E1118" t="str">
            <v>PHARMA PROMOTION ACCUMED</v>
          </cell>
        </row>
        <row r="1119">
          <cell r="A1119">
            <v>101121</v>
          </cell>
          <cell r="B1119" t="str">
            <v>R</v>
          </cell>
          <cell r="C1119" t="str">
            <v>ANIL A KUKREJA</v>
          </cell>
          <cell r="D1119" t="str">
            <v>851</v>
          </cell>
          <cell r="E1119" t="str">
            <v>MEDICAL</v>
          </cell>
        </row>
        <row r="1120">
          <cell r="A1120">
            <v>101122</v>
          </cell>
          <cell r="B1120" t="str">
            <v>R</v>
          </cell>
          <cell r="C1120" t="str">
            <v>YESHWANTA S BAHALEY</v>
          </cell>
          <cell r="D1120" t="str">
            <v>371</v>
          </cell>
          <cell r="E1120" t="str">
            <v>AGRO-AKOLA</v>
          </cell>
        </row>
        <row r="1121">
          <cell r="A1121">
            <v>101123</v>
          </cell>
          <cell r="B1121" t="str">
            <v>R</v>
          </cell>
          <cell r="C1121" t="str">
            <v>J V PHANIKUMAR</v>
          </cell>
          <cell r="D1121" t="str">
            <v>374</v>
          </cell>
          <cell r="E1121" t="str">
            <v>AGRO FIELD FORCE S'BAD</v>
          </cell>
        </row>
        <row r="1122">
          <cell r="A1122">
            <v>101124</v>
          </cell>
          <cell r="B1122" t="str">
            <v>R</v>
          </cell>
          <cell r="C1122" t="str">
            <v>RAJEEV KARANAM</v>
          </cell>
          <cell r="D1122" t="str">
            <v>374</v>
          </cell>
          <cell r="E1122" t="str">
            <v>AGRO FIELD FORCE S'BAD</v>
          </cell>
        </row>
        <row r="1123">
          <cell r="A1123">
            <v>101125</v>
          </cell>
          <cell r="B1123" t="str">
            <v>A</v>
          </cell>
          <cell r="C1123" t="str">
            <v>P BALAKRISHNA NAYAK</v>
          </cell>
          <cell r="D1123" t="str">
            <v>852</v>
          </cell>
          <cell r="E1123" t="str">
            <v>PHARMA -ADMINISTRATION</v>
          </cell>
        </row>
        <row r="1124">
          <cell r="A1124">
            <v>101126</v>
          </cell>
          <cell r="B1124" t="str">
            <v>A</v>
          </cell>
          <cell r="C1124" t="str">
            <v>S M HAFEEZ</v>
          </cell>
          <cell r="D1124" t="str">
            <v>511</v>
          </cell>
          <cell r="E1124" t="str">
            <v>ACCM &amp; GDS MADRAS</v>
          </cell>
        </row>
        <row r="1125">
          <cell r="A1125">
            <v>101127</v>
          </cell>
          <cell r="B1125" t="str">
            <v>R</v>
          </cell>
          <cell r="C1125" t="str">
            <v>SHUBHANG V SHAH</v>
          </cell>
          <cell r="D1125" t="str">
            <v>983</v>
          </cell>
          <cell r="E1125" t="str">
            <v>Projects</v>
          </cell>
        </row>
        <row r="1126">
          <cell r="A1126">
            <v>101128</v>
          </cell>
          <cell r="B1126" t="str">
            <v>A</v>
          </cell>
          <cell r="C1126" t="str">
            <v>SHYAM PARULEKAR</v>
          </cell>
          <cell r="D1126" t="str">
            <v>973</v>
          </cell>
          <cell r="E1126" t="str">
            <v>Accounts</v>
          </cell>
        </row>
        <row r="1127">
          <cell r="A1127">
            <v>101129</v>
          </cell>
          <cell r="B1127" t="str">
            <v>A</v>
          </cell>
          <cell r="C1127" t="str">
            <v>PRAMOD T JADHAV</v>
          </cell>
          <cell r="D1127" t="str">
            <v>972</v>
          </cell>
          <cell r="E1127" t="str">
            <v>President Office</v>
          </cell>
        </row>
        <row r="1128">
          <cell r="A1128">
            <v>101130</v>
          </cell>
          <cell r="B1128" t="str">
            <v>A</v>
          </cell>
          <cell r="C1128" t="str">
            <v>VINITA RAO</v>
          </cell>
          <cell r="D1128" t="str">
            <v>393</v>
          </cell>
          <cell r="E1128" t="str">
            <v>AGRO-INTERNATIONAL TRADING</v>
          </cell>
        </row>
        <row r="1129">
          <cell r="A1129">
            <v>101131</v>
          </cell>
          <cell r="B1129" t="str">
            <v>R</v>
          </cell>
          <cell r="C1129" t="str">
            <v>SURAJ BHANSALI</v>
          </cell>
          <cell r="D1129" t="str">
            <v>521</v>
          </cell>
          <cell r="E1129" t="str">
            <v>SERTEC MUMBAI</v>
          </cell>
        </row>
        <row r="1130">
          <cell r="A1130">
            <v>101132</v>
          </cell>
          <cell r="B1130" t="str">
            <v>R</v>
          </cell>
          <cell r="C1130" t="str">
            <v>PRAVEEN KUMAR DASARI</v>
          </cell>
          <cell r="D1130" t="str">
            <v>531</v>
          </cell>
          <cell r="E1130" t="str">
            <v>SERTEC MADRAS</v>
          </cell>
        </row>
        <row r="1131">
          <cell r="A1131">
            <v>101133</v>
          </cell>
          <cell r="B1131" t="str">
            <v>A</v>
          </cell>
          <cell r="C1131" t="str">
            <v>SANDIPTA KUMAR BEHERA</v>
          </cell>
          <cell r="D1131" t="str">
            <v>519</v>
          </cell>
          <cell r="E1131" t="str">
            <v>ACCM &amp; GDS BURDWAN</v>
          </cell>
        </row>
        <row r="1132">
          <cell r="A1132">
            <v>101134</v>
          </cell>
          <cell r="B1132" t="str">
            <v>R</v>
          </cell>
          <cell r="C1132" t="str">
            <v>A KHATRI</v>
          </cell>
          <cell r="D1132" t="str">
            <v>503</v>
          </cell>
          <cell r="E1132" t="str">
            <v>ACCM &amp; GDS INDORE</v>
          </cell>
        </row>
        <row r="1133">
          <cell r="A1133">
            <v>101135</v>
          </cell>
          <cell r="B1133" t="str">
            <v>R</v>
          </cell>
          <cell r="C1133" t="str">
            <v>SHAM B MALI</v>
          </cell>
          <cell r="D1133" t="str">
            <v>502</v>
          </cell>
          <cell r="E1133" t="str">
            <v>ACCM &amp; GDS PUNE</v>
          </cell>
        </row>
        <row r="1134">
          <cell r="A1134">
            <v>101136</v>
          </cell>
          <cell r="B1134" t="str">
            <v>R</v>
          </cell>
          <cell r="C1134" t="str">
            <v>VISHAL SHARMA</v>
          </cell>
          <cell r="D1134" t="str">
            <v>501</v>
          </cell>
          <cell r="E1134" t="str">
            <v>ACCM &amp; GDS MUMBAI</v>
          </cell>
        </row>
        <row r="1135">
          <cell r="A1135">
            <v>101137</v>
          </cell>
          <cell r="B1135" t="str">
            <v>R</v>
          </cell>
          <cell r="C1135" t="str">
            <v>AMIT MADHVI</v>
          </cell>
          <cell r="D1135" t="str">
            <v>504</v>
          </cell>
          <cell r="E1135" t="str">
            <v>ACCM &amp; GDS JAIPUR</v>
          </cell>
        </row>
        <row r="1136">
          <cell r="A1136">
            <v>101138</v>
          </cell>
          <cell r="B1136" t="str">
            <v>R</v>
          </cell>
          <cell r="C1136" t="str">
            <v>SANJEEV JAIN</v>
          </cell>
          <cell r="D1136" t="str">
            <v>373</v>
          </cell>
          <cell r="E1136" t="str">
            <v>AGRO-AHMEDABAD</v>
          </cell>
        </row>
        <row r="1137">
          <cell r="A1137">
            <v>101139</v>
          </cell>
          <cell r="B1137" t="str">
            <v>R</v>
          </cell>
          <cell r="C1137" t="str">
            <v>PRASHANT P PATIL</v>
          </cell>
          <cell r="D1137" t="str">
            <v>371</v>
          </cell>
          <cell r="E1137" t="str">
            <v>AGRO-AKOLA</v>
          </cell>
        </row>
        <row r="1138">
          <cell r="A1138">
            <v>101140</v>
          </cell>
          <cell r="B1138" t="str">
            <v>R</v>
          </cell>
          <cell r="C1138" t="str">
            <v>THUMKESH KHERA</v>
          </cell>
          <cell r="D1138" t="str">
            <v>503</v>
          </cell>
          <cell r="E1138" t="str">
            <v>ACCM &amp; GDS INDORE</v>
          </cell>
        </row>
        <row r="1139">
          <cell r="A1139">
            <v>101141</v>
          </cell>
          <cell r="B1139" t="str">
            <v>R</v>
          </cell>
          <cell r="C1139" t="str">
            <v>NITESH TIWARI</v>
          </cell>
          <cell r="D1139" t="str">
            <v>503</v>
          </cell>
          <cell r="E1139" t="str">
            <v>ACCM &amp; GDS INDORE</v>
          </cell>
        </row>
        <row r="1140">
          <cell r="A1140">
            <v>101142</v>
          </cell>
          <cell r="B1140" t="str">
            <v>R</v>
          </cell>
          <cell r="C1140" t="str">
            <v>HARISH KUMAR</v>
          </cell>
          <cell r="D1140" t="str">
            <v>507</v>
          </cell>
          <cell r="E1140" t="str">
            <v>ACCM &amp; GDS LUCKNOW</v>
          </cell>
        </row>
        <row r="1141">
          <cell r="A1141">
            <v>101143</v>
          </cell>
          <cell r="B1141" t="str">
            <v>A</v>
          </cell>
          <cell r="C1141" t="str">
            <v>MOHIT WAHI</v>
          </cell>
          <cell r="D1141" t="str">
            <v>503</v>
          </cell>
          <cell r="E1141" t="str">
            <v>ACCM &amp; GDS INDORE</v>
          </cell>
        </row>
        <row r="1142">
          <cell r="A1142">
            <v>101144</v>
          </cell>
          <cell r="B1142" t="str">
            <v>A</v>
          </cell>
          <cell r="C1142" t="str">
            <v>JEANETTE MENDONCA</v>
          </cell>
          <cell r="D1142" t="str">
            <v>821</v>
          </cell>
          <cell r="E1142" t="str">
            <v>PHARMA DISTRIBUTION</v>
          </cell>
        </row>
        <row r="1143">
          <cell r="A1143">
            <v>101145</v>
          </cell>
          <cell r="B1143" t="str">
            <v>R</v>
          </cell>
          <cell r="C1143" t="str">
            <v>RABIN KUMAR SUR CHAUDHARY</v>
          </cell>
          <cell r="D1143" t="str">
            <v>983</v>
          </cell>
          <cell r="E1143" t="str">
            <v>Projects</v>
          </cell>
        </row>
        <row r="1144">
          <cell r="A1144">
            <v>101146</v>
          </cell>
          <cell r="B1144" t="str">
            <v>A</v>
          </cell>
          <cell r="C1144" t="str">
            <v>INDRANIL SEN</v>
          </cell>
          <cell r="D1144" t="str">
            <v>536</v>
          </cell>
          <cell r="E1144" t="str">
            <v>SERTEC CALCUTTA</v>
          </cell>
        </row>
        <row r="1145">
          <cell r="A1145">
            <v>101147</v>
          </cell>
          <cell r="B1145" t="str">
            <v>R</v>
          </cell>
          <cell r="C1145" t="str">
            <v>RAHUL D KULKARNI</v>
          </cell>
          <cell r="D1145" t="str">
            <v>974</v>
          </cell>
          <cell r="E1145" t="str">
            <v>MIS</v>
          </cell>
        </row>
        <row r="1146">
          <cell r="A1146">
            <v>101148</v>
          </cell>
          <cell r="B1146" t="str">
            <v>R</v>
          </cell>
          <cell r="C1146" t="str">
            <v>KRUPALI M KOLI</v>
          </cell>
          <cell r="D1146" t="str">
            <v>983</v>
          </cell>
          <cell r="E1146" t="str">
            <v>Projects</v>
          </cell>
        </row>
        <row r="1147">
          <cell r="A1147">
            <v>101149</v>
          </cell>
          <cell r="B1147" t="str">
            <v>R</v>
          </cell>
          <cell r="C1147" t="str">
            <v>K J PRASHANT</v>
          </cell>
          <cell r="D1147" t="str">
            <v>355</v>
          </cell>
          <cell r="E1147" t="str">
            <v>AGRO MARKET DEVELOPMENT</v>
          </cell>
        </row>
        <row r="1148">
          <cell r="A1148">
            <v>101150</v>
          </cell>
          <cell r="B1148" t="str">
            <v>R</v>
          </cell>
          <cell r="C1148" t="str">
            <v>MAYANK BHARDWAJ</v>
          </cell>
          <cell r="D1148" t="str">
            <v>504</v>
          </cell>
          <cell r="E1148" t="str">
            <v>ACCM &amp; GDS JAIPUR</v>
          </cell>
        </row>
        <row r="1149">
          <cell r="A1149">
            <v>101151</v>
          </cell>
          <cell r="B1149" t="str">
            <v>A</v>
          </cell>
          <cell r="C1149" t="str">
            <v>PARMINDER SINGH</v>
          </cell>
          <cell r="D1149" t="str">
            <v>361</v>
          </cell>
          <cell r="E1149" t="str">
            <v>AGRO-BHATINDA</v>
          </cell>
        </row>
        <row r="1150">
          <cell r="A1150">
            <v>101152</v>
          </cell>
          <cell r="B1150" t="str">
            <v>R</v>
          </cell>
          <cell r="C1150" t="str">
            <v>SATHISH KUMAR</v>
          </cell>
          <cell r="D1150" t="str">
            <v>511</v>
          </cell>
          <cell r="E1150" t="str">
            <v>ACCM &amp; GDS MADRAS</v>
          </cell>
        </row>
        <row r="1151">
          <cell r="A1151">
            <v>101153</v>
          </cell>
          <cell r="B1151" t="str">
            <v>A</v>
          </cell>
          <cell r="C1151" t="str">
            <v>G MANIVANNAN</v>
          </cell>
          <cell r="D1151" t="str">
            <v>511</v>
          </cell>
          <cell r="E1151" t="str">
            <v>ACCM &amp; GDS MADRAS</v>
          </cell>
        </row>
        <row r="1152">
          <cell r="A1152">
            <v>101154</v>
          </cell>
          <cell r="B1152" t="str">
            <v>R</v>
          </cell>
          <cell r="C1152" t="str">
            <v>P L MANIKANDAN</v>
          </cell>
          <cell r="D1152" t="str">
            <v>511</v>
          </cell>
          <cell r="E1152" t="str">
            <v>ACCM &amp; GDS MADRAS</v>
          </cell>
        </row>
        <row r="1153">
          <cell r="A1153">
            <v>101155</v>
          </cell>
          <cell r="B1153" t="str">
            <v>A</v>
          </cell>
          <cell r="C1153" t="str">
            <v>DHIRAJ KUMAR</v>
          </cell>
          <cell r="D1153" t="str">
            <v>504</v>
          </cell>
          <cell r="E1153" t="str">
            <v>ACCM &amp; GDS JAIPUR</v>
          </cell>
        </row>
        <row r="1154">
          <cell r="A1154">
            <v>101156</v>
          </cell>
          <cell r="B1154" t="str">
            <v>A</v>
          </cell>
          <cell r="C1154" t="str">
            <v>ASHUTOSH AGRAWAL</v>
          </cell>
          <cell r="D1154" t="str">
            <v>507</v>
          </cell>
          <cell r="E1154" t="str">
            <v>ACCM &amp; GDS LUCKNOW</v>
          </cell>
        </row>
        <row r="1155">
          <cell r="A1155">
            <v>101157</v>
          </cell>
          <cell r="B1155" t="str">
            <v>A</v>
          </cell>
          <cell r="C1155" t="str">
            <v>SHAILESH CHANDRA JHA</v>
          </cell>
          <cell r="D1155" t="str">
            <v>516</v>
          </cell>
          <cell r="E1155" t="str">
            <v>ACCM &amp; GDS CALCUTTA</v>
          </cell>
        </row>
        <row r="1156">
          <cell r="A1156">
            <v>101158</v>
          </cell>
          <cell r="B1156" t="str">
            <v>R</v>
          </cell>
          <cell r="C1156" t="str">
            <v>INDRANIL SARKAR</v>
          </cell>
          <cell r="D1156" t="str">
            <v>516</v>
          </cell>
          <cell r="E1156" t="str">
            <v>ACCM &amp; GDS CALCUTTA</v>
          </cell>
        </row>
        <row r="1157">
          <cell r="A1157">
            <v>101159</v>
          </cell>
          <cell r="B1157" t="str">
            <v>R</v>
          </cell>
          <cell r="C1157" t="str">
            <v>SHYAM PRASAD T S</v>
          </cell>
          <cell r="D1157" t="str">
            <v>513</v>
          </cell>
          <cell r="E1157" t="str">
            <v>ACCM &amp; GDS B'LORE</v>
          </cell>
        </row>
        <row r="1158">
          <cell r="A1158">
            <v>101160</v>
          </cell>
          <cell r="B1158" t="str">
            <v>R</v>
          </cell>
          <cell r="C1158" t="str">
            <v>MOHD.AHMED ABBASI</v>
          </cell>
          <cell r="D1158" t="str">
            <v>501</v>
          </cell>
          <cell r="E1158" t="str">
            <v>ACCM &amp; GDS MUMBAI</v>
          </cell>
        </row>
        <row r="1159">
          <cell r="A1159">
            <v>101161</v>
          </cell>
          <cell r="B1159" t="str">
            <v>R</v>
          </cell>
          <cell r="C1159" t="str">
            <v>BHUPINDRA</v>
          </cell>
          <cell r="D1159" t="str">
            <v>506</v>
          </cell>
          <cell r="E1159" t="str">
            <v>ACCM &amp; GDS DELHI</v>
          </cell>
        </row>
        <row r="1160">
          <cell r="A1160">
            <v>101162</v>
          </cell>
          <cell r="B1160" t="str">
            <v>R</v>
          </cell>
          <cell r="C1160" t="str">
            <v>LALIT KUMAR YADAV</v>
          </cell>
          <cell r="D1160" t="str">
            <v>505</v>
          </cell>
          <cell r="E1160" t="str">
            <v>ACCM &amp; GDS A'BAD</v>
          </cell>
        </row>
        <row r="1161">
          <cell r="A1161">
            <v>101163</v>
          </cell>
          <cell r="B1161" t="str">
            <v>R</v>
          </cell>
          <cell r="C1161" t="str">
            <v>RAJENDRA H B</v>
          </cell>
          <cell r="D1161" t="str">
            <v>513</v>
          </cell>
          <cell r="E1161" t="str">
            <v>ACCM &amp; GDS B'LORE</v>
          </cell>
        </row>
        <row r="1162">
          <cell r="A1162">
            <v>101164</v>
          </cell>
          <cell r="B1162" t="str">
            <v>R</v>
          </cell>
          <cell r="C1162" t="str">
            <v>V M RENOLD SUTHARSHAN</v>
          </cell>
          <cell r="D1162" t="str">
            <v>531</v>
          </cell>
          <cell r="E1162" t="str">
            <v>SERTEC MADRAS</v>
          </cell>
        </row>
        <row r="1163">
          <cell r="A1163">
            <v>101165</v>
          </cell>
          <cell r="B1163" t="str">
            <v>R</v>
          </cell>
          <cell r="C1163" t="str">
            <v>SIDDHARTHA KUMAR ROY</v>
          </cell>
          <cell r="D1163" t="str">
            <v>536</v>
          </cell>
          <cell r="E1163" t="str">
            <v>SERTEC CALCUTTA</v>
          </cell>
        </row>
        <row r="1164">
          <cell r="A1164">
            <v>101166</v>
          </cell>
          <cell r="B1164" t="str">
            <v>R</v>
          </cell>
          <cell r="C1164" t="str">
            <v>SUMIT PARIKH</v>
          </cell>
          <cell r="D1164" t="str">
            <v>526</v>
          </cell>
          <cell r="E1164" t="str">
            <v>SERTEC DELHI</v>
          </cell>
        </row>
        <row r="1165">
          <cell r="A1165">
            <v>101167</v>
          </cell>
          <cell r="B1165" t="str">
            <v>A</v>
          </cell>
          <cell r="C1165" t="str">
            <v>PRADEEP S PATHARE</v>
          </cell>
          <cell r="D1165" t="str">
            <v>974</v>
          </cell>
          <cell r="E1165" t="str">
            <v>MIS</v>
          </cell>
        </row>
        <row r="1166">
          <cell r="A1166">
            <v>101168</v>
          </cell>
          <cell r="B1166" t="str">
            <v>R</v>
          </cell>
          <cell r="C1166" t="str">
            <v>JAYASHREE CHARY</v>
          </cell>
          <cell r="D1166" t="str">
            <v>511</v>
          </cell>
          <cell r="E1166" t="str">
            <v>ACCM &amp; GDS MADRAS</v>
          </cell>
        </row>
        <row r="1167">
          <cell r="A1167">
            <v>101169</v>
          </cell>
          <cell r="B1167" t="str">
            <v>R</v>
          </cell>
          <cell r="C1167" t="str">
            <v>PRASANTA KR MALAKAR</v>
          </cell>
          <cell r="D1167" t="str">
            <v>516</v>
          </cell>
          <cell r="E1167" t="str">
            <v>ACCM &amp; GDS CALCUTTA</v>
          </cell>
        </row>
        <row r="1168">
          <cell r="A1168">
            <v>101170</v>
          </cell>
          <cell r="B1168" t="str">
            <v>R</v>
          </cell>
          <cell r="C1168" t="str">
            <v>UTPAL BORAH </v>
          </cell>
          <cell r="D1168" t="str">
            <v>517</v>
          </cell>
          <cell r="E1168" t="str">
            <v>ACCM &amp; GDS GUWAHATI</v>
          </cell>
        </row>
        <row r="1169">
          <cell r="A1169">
            <v>101171</v>
          </cell>
          <cell r="B1169" t="str">
            <v>A</v>
          </cell>
          <cell r="C1169" t="str">
            <v>B SUDHAKAR REDDY</v>
          </cell>
          <cell r="D1169" t="str">
            <v>514</v>
          </cell>
          <cell r="E1169" t="str">
            <v>ACCM &amp; GDS H'BAD</v>
          </cell>
        </row>
        <row r="1170">
          <cell r="A1170">
            <v>101172</v>
          </cell>
          <cell r="B1170" t="str">
            <v>R</v>
          </cell>
          <cell r="C1170" t="str">
            <v>G NAVEEN KUMAR</v>
          </cell>
          <cell r="D1170" t="str">
            <v>514</v>
          </cell>
          <cell r="E1170" t="str">
            <v>ACCM &amp; GDS H'BAD</v>
          </cell>
        </row>
        <row r="1171">
          <cell r="A1171">
            <v>101173</v>
          </cell>
          <cell r="B1171" t="str">
            <v>A</v>
          </cell>
          <cell r="C1171" t="str">
            <v>M G THANIKAINATHAN</v>
          </cell>
          <cell r="D1171" t="str">
            <v>511</v>
          </cell>
          <cell r="E1171" t="str">
            <v>ACCM &amp; GDS MADRAS</v>
          </cell>
        </row>
        <row r="1172">
          <cell r="A1172">
            <v>101174</v>
          </cell>
          <cell r="B1172" t="str">
            <v>R</v>
          </cell>
          <cell r="C1172" t="str">
            <v>Y KIRAN KUMAR</v>
          </cell>
          <cell r="D1172" t="str">
            <v>514</v>
          </cell>
          <cell r="E1172" t="str">
            <v>ACCM &amp; GDS H'BAD</v>
          </cell>
        </row>
        <row r="1173">
          <cell r="A1173">
            <v>101175</v>
          </cell>
          <cell r="B1173" t="str">
            <v>R</v>
          </cell>
          <cell r="C1173" t="str">
            <v>A W SUHAIL AHMED</v>
          </cell>
          <cell r="D1173" t="str">
            <v>531</v>
          </cell>
          <cell r="E1173" t="str">
            <v>SERTEC MADRAS</v>
          </cell>
        </row>
        <row r="1174">
          <cell r="A1174">
            <v>101176</v>
          </cell>
          <cell r="B1174" t="str">
            <v>R</v>
          </cell>
          <cell r="C1174" t="str">
            <v>SRINIVASAN ANNASWAMY</v>
          </cell>
          <cell r="D1174" t="str">
            <v>531</v>
          </cell>
          <cell r="E1174" t="str">
            <v>SERTEC MADRAS</v>
          </cell>
        </row>
        <row r="1175">
          <cell r="A1175">
            <v>101177</v>
          </cell>
          <cell r="B1175" t="str">
            <v>A</v>
          </cell>
          <cell r="C1175" t="str">
            <v>N BHASKAR</v>
          </cell>
          <cell r="D1175" t="str">
            <v>531</v>
          </cell>
          <cell r="E1175" t="str">
            <v>SERTEC MADRAS</v>
          </cell>
        </row>
        <row r="1176">
          <cell r="A1176">
            <v>101178</v>
          </cell>
          <cell r="B1176" t="str">
            <v>R</v>
          </cell>
          <cell r="C1176" t="str">
            <v>SAURABH K ARORA</v>
          </cell>
          <cell r="D1176" t="str">
            <v>526</v>
          </cell>
          <cell r="E1176" t="str">
            <v>SERTEC DELHI</v>
          </cell>
        </row>
        <row r="1177">
          <cell r="A1177">
            <v>101179</v>
          </cell>
          <cell r="B1177" t="str">
            <v>R</v>
          </cell>
          <cell r="C1177" t="str">
            <v>PEEUSH JAIN</v>
          </cell>
          <cell r="D1177" t="str">
            <v>507</v>
          </cell>
          <cell r="E1177" t="str">
            <v>ACCM &amp; GDS LUCKNOW</v>
          </cell>
        </row>
        <row r="1178">
          <cell r="A1178">
            <v>101180</v>
          </cell>
          <cell r="B1178" t="str">
            <v>A</v>
          </cell>
          <cell r="C1178" t="str">
            <v>RAHUL BOSE</v>
          </cell>
          <cell r="D1178" t="str">
            <v>566</v>
          </cell>
          <cell r="E1178" t="str">
            <v>GENERIC DELHI</v>
          </cell>
        </row>
        <row r="1179">
          <cell r="A1179">
            <v>101181</v>
          </cell>
          <cell r="B1179" t="str">
            <v>R</v>
          </cell>
          <cell r="C1179" t="str">
            <v>SHIVARAM V SHASTRY</v>
          </cell>
          <cell r="D1179" t="str">
            <v>983</v>
          </cell>
          <cell r="E1179" t="str">
            <v>Projects</v>
          </cell>
        </row>
        <row r="1180">
          <cell r="A1180">
            <v>101182</v>
          </cell>
          <cell r="B1180" t="str">
            <v>R</v>
          </cell>
          <cell r="C1180" t="str">
            <v>ANUPAM DAS</v>
          </cell>
          <cell r="D1180" t="str">
            <v>974</v>
          </cell>
          <cell r="E1180" t="str">
            <v>MIS</v>
          </cell>
        </row>
        <row r="1181">
          <cell r="A1181">
            <v>101183</v>
          </cell>
          <cell r="B1181" t="str">
            <v>A</v>
          </cell>
          <cell r="C1181" t="str">
            <v>SUDIPTA GHOSH</v>
          </cell>
          <cell r="D1181" t="str">
            <v>516</v>
          </cell>
          <cell r="E1181" t="str">
            <v>ACCM &amp; GDS CALCUTTA</v>
          </cell>
        </row>
        <row r="1182">
          <cell r="A1182">
            <v>101184</v>
          </cell>
          <cell r="B1182" t="str">
            <v>R</v>
          </cell>
          <cell r="C1182" t="str">
            <v>SNEHANGSHU R GHOSH</v>
          </cell>
          <cell r="D1182" t="str">
            <v>516</v>
          </cell>
          <cell r="E1182" t="str">
            <v>ACCM &amp; GDS CALCUTTA</v>
          </cell>
        </row>
        <row r="1183">
          <cell r="A1183">
            <v>101185</v>
          </cell>
          <cell r="B1183" t="str">
            <v>A</v>
          </cell>
          <cell r="C1183" t="str">
            <v>SOUMENDRA NATH BISWAS</v>
          </cell>
          <cell r="D1183" t="str">
            <v>516</v>
          </cell>
          <cell r="E1183" t="str">
            <v>ACCM &amp; GDS CALCUTTA</v>
          </cell>
        </row>
        <row r="1184">
          <cell r="A1184">
            <v>101186</v>
          </cell>
          <cell r="B1184" t="str">
            <v>A</v>
          </cell>
          <cell r="C1184" t="str">
            <v>ASHOK DEY</v>
          </cell>
          <cell r="D1184" t="str">
            <v>516</v>
          </cell>
          <cell r="E1184" t="str">
            <v>ACCM &amp; GDS CALCUTTA</v>
          </cell>
        </row>
        <row r="1185">
          <cell r="A1185">
            <v>101187</v>
          </cell>
          <cell r="B1185" t="str">
            <v>R</v>
          </cell>
          <cell r="C1185" t="str">
            <v>SOMNATH SARKAR</v>
          </cell>
          <cell r="D1185" t="str">
            <v>516</v>
          </cell>
          <cell r="E1185" t="str">
            <v>ACCM &amp; GDS CALCUTTA</v>
          </cell>
        </row>
        <row r="1186">
          <cell r="A1186">
            <v>101188</v>
          </cell>
          <cell r="B1186" t="str">
            <v>R</v>
          </cell>
          <cell r="C1186" t="str">
            <v>ANURAG SAXENA</v>
          </cell>
          <cell r="D1186" t="str">
            <v>504</v>
          </cell>
          <cell r="E1186" t="str">
            <v>ACCM &amp; GDS JAIPUR</v>
          </cell>
        </row>
        <row r="1187">
          <cell r="A1187">
            <v>101189</v>
          </cell>
          <cell r="B1187" t="str">
            <v>A</v>
          </cell>
          <cell r="C1187" t="str">
            <v>A R SRIRAM</v>
          </cell>
          <cell r="D1187" t="str">
            <v>511</v>
          </cell>
          <cell r="E1187" t="str">
            <v>ACCM &amp; GDS MADRAS</v>
          </cell>
        </row>
        <row r="1188">
          <cell r="A1188">
            <v>101190</v>
          </cell>
          <cell r="B1188" t="str">
            <v>A</v>
          </cell>
          <cell r="C1188" t="str">
            <v>SURESH MUKUND JADHAV</v>
          </cell>
          <cell r="D1188" t="str">
            <v>502</v>
          </cell>
          <cell r="E1188" t="str">
            <v>ACCM &amp; GDS PUNE</v>
          </cell>
        </row>
        <row r="1189">
          <cell r="A1189">
            <v>101191</v>
          </cell>
          <cell r="B1189" t="str">
            <v>A</v>
          </cell>
          <cell r="C1189" t="str">
            <v>A RAMAKRISHNA</v>
          </cell>
          <cell r="D1189" t="str">
            <v>531</v>
          </cell>
          <cell r="E1189" t="str">
            <v>SERTEC MADRAS</v>
          </cell>
        </row>
        <row r="1190">
          <cell r="A1190">
            <v>101192</v>
          </cell>
          <cell r="B1190" t="str">
            <v>R</v>
          </cell>
          <cell r="C1190" t="str">
            <v>AL SARAVANAN</v>
          </cell>
          <cell r="D1190" t="str">
            <v>531</v>
          </cell>
          <cell r="E1190" t="str">
            <v>SERTEC MADRAS</v>
          </cell>
        </row>
        <row r="1191">
          <cell r="A1191">
            <v>101193</v>
          </cell>
          <cell r="B1191" t="str">
            <v>R</v>
          </cell>
          <cell r="C1191" t="str">
            <v>S NAVIN KISHORE</v>
          </cell>
          <cell r="D1191" t="str">
            <v>531</v>
          </cell>
          <cell r="E1191" t="str">
            <v>SERTEC MADRAS</v>
          </cell>
        </row>
        <row r="1192">
          <cell r="A1192">
            <v>101194</v>
          </cell>
          <cell r="B1192" t="str">
            <v>A</v>
          </cell>
          <cell r="C1192" t="str">
            <v>V BALAJI</v>
          </cell>
          <cell r="D1192" t="str">
            <v>531</v>
          </cell>
          <cell r="E1192" t="str">
            <v>SERTEC MADRAS</v>
          </cell>
        </row>
        <row r="1193">
          <cell r="A1193">
            <v>101195</v>
          </cell>
          <cell r="B1193" t="str">
            <v>R</v>
          </cell>
          <cell r="C1193" t="str">
            <v>SANJAY AKHADE</v>
          </cell>
          <cell r="D1193" t="str">
            <v>521</v>
          </cell>
          <cell r="E1193" t="str">
            <v>SERTEC MUMBAI</v>
          </cell>
        </row>
        <row r="1194">
          <cell r="A1194">
            <v>101196</v>
          </cell>
          <cell r="B1194" t="str">
            <v>R</v>
          </cell>
          <cell r="C1194" t="str">
            <v>RAJENDRA S TOMPE</v>
          </cell>
          <cell r="D1194" t="str">
            <v>369</v>
          </cell>
          <cell r="E1194" t="str">
            <v>AGRO-BELLARY</v>
          </cell>
        </row>
        <row r="1195">
          <cell r="A1195">
            <v>101197</v>
          </cell>
          <cell r="B1195" t="str">
            <v>R</v>
          </cell>
          <cell r="C1195" t="str">
            <v>UMASANKAR MOHAPATRA </v>
          </cell>
          <cell r="D1195" t="str">
            <v>371</v>
          </cell>
          <cell r="E1195" t="str">
            <v>AGRO-AKOLA</v>
          </cell>
        </row>
        <row r="1196">
          <cell r="A1196">
            <v>101198</v>
          </cell>
          <cell r="B1196" t="str">
            <v>A</v>
          </cell>
          <cell r="C1196" t="str">
            <v>M R JAGDEESWARAN</v>
          </cell>
          <cell r="D1196" t="str">
            <v>367</v>
          </cell>
          <cell r="E1196" t="str">
            <v>AGRO FIELD FORCE MADURAI</v>
          </cell>
        </row>
        <row r="1197">
          <cell r="A1197">
            <v>101199</v>
          </cell>
          <cell r="B1197" t="str">
            <v>R</v>
          </cell>
          <cell r="C1197" t="str">
            <v>DIPANJAN CHOWDHURI</v>
          </cell>
          <cell r="D1197" t="str">
            <v>972</v>
          </cell>
          <cell r="E1197" t="str">
            <v>President Office</v>
          </cell>
        </row>
        <row r="1198">
          <cell r="A1198">
            <v>101200</v>
          </cell>
          <cell r="B1198" t="str">
            <v>A</v>
          </cell>
          <cell r="C1198" t="str">
            <v>PRAFULLADATTA P JOSHI</v>
          </cell>
          <cell r="D1198" t="str">
            <v>971</v>
          </cell>
          <cell r="E1198" t="str">
            <v>Central Administration</v>
          </cell>
        </row>
        <row r="1199">
          <cell r="A1199">
            <v>101201</v>
          </cell>
          <cell r="B1199" t="str">
            <v>A</v>
          </cell>
          <cell r="C1199" t="str">
            <v>SHIVRAJ R NIGADGE</v>
          </cell>
          <cell r="D1199" t="str">
            <v>371</v>
          </cell>
          <cell r="E1199" t="str">
            <v>AGRO-AKOLA</v>
          </cell>
        </row>
        <row r="1200">
          <cell r="A1200">
            <v>101202</v>
          </cell>
          <cell r="B1200" t="str">
            <v>A</v>
          </cell>
          <cell r="C1200" t="str">
            <v>ANNAPA S KURNE</v>
          </cell>
          <cell r="D1200" t="str">
            <v>371</v>
          </cell>
          <cell r="E1200" t="str">
            <v>AGRO-AKOLA</v>
          </cell>
        </row>
        <row r="1201">
          <cell r="A1201">
            <v>101203</v>
          </cell>
          <cell r="B1201" t="str">
            <v>R</v>
          </cell>
          <cell r="C1201" t="str">
            <v>MANOJ D LAWANDE</v>
          </cell>
          <cell r="D1201" t="str">
            <v>371</v>
          </cell>
          <cell r="E1201" t="str">
            <v>AGRO-AKOLA</v>
          </cell>
        </row>
        <row r="1202">
          <cell r="A1202">
            <v>101204</v>
          </cell>
          <cell r="B1202" t="str">
            <v>A</v>
          </cell>
          <cell r="C1202" t="str">
            <v>NARESH K M  SHARMA</v>
          </cell>
          <cell r="D1202" t="str">
            <v>373</v>
          </cell>
          <cell r="E1202" t="str">
            <v>AGRO-AHMEDABAD</v>
          </cell>
        </row>
        <row r="1203">
          <cell r="A1203">
            <v>101205</v>
          </cell>
          <cell r="B1203" t="str">
            <v>A</v>
          </cell>
          <cell r="C1203" t="str">
            <v>NEELANCHAL J PANDA</v>
          </cell>
          <cell r="D1203" t="str">
            <v>852</v>
          </cell>
          <cell r="E1203" t="str">
            <v>PHARMA -ADMINISTRATION</v>
          </cell>
        </row>
        <row r="1204">
          <cell r="A1204">
            <v>101206</v>
          </cell>
          <cell r="B1204" t="str">
            <v>R</v>
          </cell>
          <cell r="C1204" t="str">
            <v>IRFAN KASMANI</v>
          </cell>
          <cell r="D1204" t="str">
            <v>505</v>
          </cell>
          <cell r="E1204" t="str">
            <v>ACCM &amp; GDS A'BAD</v>
          </cell>
        </row>
        <row r="1205">
          <cell r="A1205">
            <v>101207</v>
          </cell>
          <cell r="B1205" t="str">
            <v>R</v>
          </cell>
          <cell r="C1205" t="str">
            <v>RAJESHREE T PAWAR</v>
          </cell>
          <cell r="D1205" t="str">
            <v>502</v>
          </cell>
          <cell r="E1205" t="str">
            <v>ACCM &amp; GDS PUNE</v>
          </cell>
        </row>
        <row r="1206">
          <cell r="A1206">
            <v>101208</v>
          </cell>
          <cell r="B1206" t="str">
            <v>A</v>
          </cell>
          <cell r="C1206" t="str">
            <v>ANIMESH THAKUR</v>
          </cell>
          <cell r="D1206" t="str">
            <v>526</v>
          </cell>
          <cell r="E1206" t="str">
            <v>SERTEC DELHI</v>
          </cell>
        </row>
        <row r="1207">
          <cell r="A1207">
            <v>101209</v>
          </cell>
          <cell r="B1207" t="str">
            <v>R</v>
          </cell>
          <cell r="C1207" t="str">
            <v>KISHOR KR.DUTTA</v>
          </cell>
          <cell r="D1207" t="str">
            <v>517</v>
          </cell>
          <cell r="E1207" t="str">
            <v>ACCM &amp; GDS GUWAHATI</v>
          </cell>
        </row>
        <row r="1208">
          <cell r="A1208">
            <v>101210</v>
          </cell>
          <cell r="B1208" t="str">
            <v>A</v>
          </cell>
          <cell r="C1208" t="str">
            <v>HARIHAR RAO</v>
          </cell>
          <cell r="D1208" t="str">
            <v>513</v>
          </cell>
          <cell r="E1208" t="str">
            <v>ACCM &amp; GDS B'LORE</v>
          </cell>
        </row>
        <row r="1209">
          <cell r="A1209">
            <v>101211</v>
          </cell>
          <cell r="B1209" t="str">
            <v>R</v>
          </cell>
          <cell r="C1209" t="str">
            <v>ABHIJIT SINHA</v>
          </cell>
          <cell r="D1209" t="str">
            <v>536</v>
          </cell>
          <cell r="E1209" t="str">
            <v>SERTEC CALCUTTA</v>
          </cell>
        </row>
        <row r="1210">
          <cell r="A1210">
            <v>101212</v>
          </cell>
          <cell r="B1210" t="str">
            <v>R</v>
          </cell>
          <cell r="C1210" t="str">
            <v>P B DIGHE</v>
          </cell>
          <cell r="D1210" t="str">
            <v>521</v>
          </cell>
          <cell r="E1210" t="str">
            <v>SERTEC MUMBAI</v>
          </cell>
        </row>
        <row r="1211">
          <cell r="A1211">
            <v>101213</v>
          </cell>
          <cell r="B1211" t="str">
            <v>A</v>
          </cell>
          <cell r="C1211" t="str">
            <v>SHUVANJAN GHOSH</v>
          </cell>
          <cell r="D1211" t="str">
            <v>536</v>
          </cell>
          <cell r="E1211" t="str">
            <v>SERTEC CALCUTTA</v>
          </cell>
        </row>
        <row r="1212">
          <cell r="A1212">
            <v>101214</v>
          </cell>
          <cell r="B1212" t="str">
            <v>A</v>
          </cell>
          <cell r="C1212" t="str">
            <v>ANANDKUMAR K S </v>
          </cell>
          <cell r="D1212" t="str">
            <v>533</v>
          </cell>
          <cell r="E1212" t="str">
            <v>SERTEC BANGALORE</v>
          </cell>
        </row>
        <row r="1213">
          <cell r="A1213">
            <v>101215</v>
          </cell>
          <cell r="B1213" t="str">
            <v>A</v>
          </cell>
          <cell r="C1213" t="str">
            <v>J VENUGOPAL RAO</v>
          </cell>
          <cell r="D1213" t="str">
            <v>513</v>
          </cell>
          <cell r="E1213" t="str">
            <v>ACCM &amp; GDS B'LORE</v>
          </cell>
        </row>
        <row r="1214">
          <cell r="A1214">
            <v>101216</v>
          </cell>
          <cell r="B1214" t="str">
            <v>A</v>
          </cell>
          <cell r="C1214" t="str">
            <v>G KESHAVA RAO</v>
          </cell>
          <cell r="D1214" t="str">
            <v>513</v>
          </cell>
          <cell r="E1214" t="str">
            <v>ACCM &amp; GDS B'LORE</v>
          </cell>
        </row>
        <row r="1215">
          <cell r="A1215">
            <v>101217</v>
          </cell>
          <cell r="B1215" t="str">
            <v>R</v>
          </cell>
          <cell r="C1215" t="str">
            <v>LINGARAJ SHETTAR</v>
          </cell>
          <cell r="D1215" t="str">
            <v>513</v>
          </cell>
          <cell r="E1215" t="str">
            <v>ACCM &amp; GDS B'LORE</v>
          </cell>
        </row>
        <row r="1216">
          <cell r="A1216">
            <v>101218</v>
          </cell>
          <cell r="B1216" t="str">
            <v>R</v>
          </cell>
          <cell r="C1216" t="str">
            <v>V S KATTI</v>
          </cell>
          <cell r="D1216" t="str">
            <v>513</v>
          </cell>
          <cell r="E1216" t="str">
            <v>ACCM &amp; GDS B'LORE</v>
          </cell>
        </row>
        <row r="1217">
          <cell r="A1217">
            <v>101219</v>
          </cell>
          <cell r="B1217" t="str">
            <v>R</v>
          </cell>
          <cell r="C1217" t="str">
            <v>VINOD BATRA</v>
          </cell>
          <cell r="D1217" t="str">
            <v>506</v>
          </cell>
          <cell r="E1217" t="str">
            <v>ACCM &amp; GDS DELHI</v>
          </cell>
        </row>
        <row r="1218">
          <cell r="A1218">
            <v>101220</v>
          </cell>
          <cell r="B1218" t="str">
            <v>R</v>
          </cell>
          <cell r="C1218" t="str">
            <v>SES PRABHAKAR</v>
          </cell>
          <cell r="D1218" t="str">
            <v>514</v>
          </cell>
          <cell r="E1218" t="str">
            <v>ACCM &amp; GDS H'BAD</v>
          </cell>
        </row>
        <row r="1219">
          <cell r="A1219">
            <v>101221</v>
          </cell>
          <cell r="B1219" t="str">
            <v>A</v>
          </cell>
          <cell r="C1219" t="str">
            <v>AMIT KHARE</v>
          </cell>
          <cell r="D1219" t="str">
            <v>507</v>
          </cell>
          <cell r="E1219" t="str">
            <v>ACCM &amp; GDS LUCKNOW</v>
          </cell>
        </row>
        <row r="1220">
          <cell r="A1220">
            <v>101222</v>
          </cell>
          <cell r="B1220" t="str">
            <v>A</v>
          </cell>
          <cell r="C1220" t="str">
            <v>VISHAL BATHAM</v>
          </cell>
          <cell r="D1220" t="str">
            <v>507</v>
          </cell>
          <cell r="E1220" t="str">
            <v>ACCM &amp; GDS LUCKNOW</v>
          </cell>
        </row>
        <row r="1221">
          <cell r="A1221">
            <v>101223</v>
          </cell>
          <cell r="B1221" t="str">
            <v>A</v>
          </cell>
          <cell r="C1221" t="str">
            <v>RAJIB GUPTA</v>
          </cell>
          <cell r="D1221" t="str">
            <v>517</v>
          </cell>
          <cell r="E1221" t="str">
            <v>ACCM &amp; GDS GUWAHATI</v>
          </cell>
        </row>
        <row r="1222">
          <cell r="A1222">
            <v>101224</v>
          </cell>
          <cell r="B1222" t="str">
            <v>R</v>
          </cell>
          <cell r="C1222" t="str">
            <v>MAHAVIR DHARIWAL</v>
          </cell>
          <cell r="D1222" t="str">
            <v>503</v>
          </cell>
          <cell r="E1222" t="str">
            <v>ACCM &amp; GDS INDORE</v>
          </cell>
        </row>
        <row r="1223">
          <cell r="A1223">
            <v>101225</v>
          </cell>
          <cell r="B1223" t="str">
            <v>A</v>
          </cell>
          <cell r="C1223" t="str">
            <v>R P GHATIA</v>
          </cell>
          <cell r="D1223" t="str">
            <v>503</v>
          </cell>
          <cell r="E1223" t="str">
            <v>ACCM &amp; GDS INDORE</v>
          </cell>
        </row>
        <row r="1224">
          <cell r="A1224">
            <v>101226</v>
          </cell>
          <cell r="B1224" t="str">
            <v>A</v>
          </cell>
          <cell r="C1224" t="str">
            <v>JUGAL BARUAH</v>
          </cell>
          <cell r="D1224" t="str">
            <v>517</v>
          </cell>
          <cell r="E1224" t="str">
            <v>ACCM &amp; GDS GUWAHATI</v>
          </cell>
        </row>
        <row r="1225">
          <cell r="A1225">
            <v>101227</v>
          </cell>
          <cell r="B1225" t="str">
            <v>A</v>
          </cell>
          <cell r="C1225" t="str">
            <v>VISHAL SETH</v>
          </cell>
          <cell r="D1225" t="str">
            <v>504</v>
          </cell>
          <cell r="E1225" t="str">
            <v>ACCM &amp; GDS JAIPUR</v>
          </cell>
        </row>
        <row r="1226">
          <cell r="A1226">
            <v>101228</v>
          </cell>
          <cell r="B1226" t="str">
            <v>R</v>
          </cell>
          <cell r="C1226" t="str">
            <v>SHOORVEER SINGH</v>
          </cell>
          <cell r="D1226" t="str">
            <v>504</v>
          </cell>
          <cell r="E1226" t="str">
            <v>ACCM &amp; GDS JAIPUR</v>
          </cell>
        </row>
        <row r="1227">
          <cell r="A1227">
            <v>101229</v>
          </cell>
          <cell r="B1227" t="str">
            <v>A</v>
          </cell>
          <cell r="C1227" t="str">
            <v>ARUN JAIN</v>
          </cell>
          <cell r="D1227" t="str">
            <v>526</v>
          </cell>
          <cell r="E1227" t="str">
            <v>SERTEC DELHI</v>
          </cell>
        </row>
        <row r="1228">
          <cell r="A1228">
            <v>101230</v>
          </cell>
          <cell r="B1228" t="str">
            <v>R</v>
          </cell>
          <cell r="C1228" t="str">
            <v>N VIJAYKUMAR</v>
          </cell>
          <cell r="D1228" t="str">
            <v>531</v>
          </cell>
          <cell r="E1228" t="str">
            <v>SERTEC MADRAS</v>
          </cell>
        </row>
        <row r="1229">
          <cell r="A1229">
            <v>101231</v>
          </cell>
          <cell r="B1229" t="str">
            <v>R</v>
          </cell>
          <cell r="C1229" t="str">
            <v>DARAM DURGA REDDY</v>
          </cell>
          <cell r="D1229" t="str">
            <v>531</v>
          </cell>
          <cell r="E1229" t="str">
            <v>SERTEC MADRAS</v>
          </cell>
        </row>
        <row r="1230">
          <cell r="A1230">
            <v>101232</v>
          </cell>
          <cell r="B1230" t="str">
            <v>A</v>
          </cell>
          <cell r="C1230" t="str">
            <v>RANJEET ANAND</v>
          </cell>
          <cell r="D1230" t="str">
            <v>533</v>
          </cell>
          <cell r="E1230" t="str">
            <v>SERTEC BANGALORE</v>
          </cell>
        </row>
        <row r="1231">
          <cell r="A1231">
            <v>101233</v>
          </cell>
          <cell r="B1231" t="str">
            <v>A</v>
          </cell>
          <cell r="C1231" t="str">
            <v>DATTARAJ D SHIRWADKAR</v>
          </cell>
          <cell r="D1231" t="str">
            <v>973</v>
          </cell>
          <cell r="E1231" t="str">
            <v>Accounts</v>
          </cell>
        </row>
        <row r="1232">
          <cell r="A1232">
            <v>101234</v>
          </cell>
          <cell r="B1232" t="str">
            <v>R</v>
          </cell>
          <cell r="C1232" t="str">
            <v>P K BALAKRISHNAN</v>
          </cell>
          <cell r="D1232" t="str">
            <v>973</v>
          </cell>
          <cell r="E1232" t="str">
            <v>Accounts</v>
          </cell>
        </row>
        <row r="1233">
          <cell r="A1233">
            <v>101235</v>
          </cell>
          <cell r="B1233" t="str">
            <v>R</v>
          </cell>
          <cell r="C1233" t="str">
            <v>RAJESH NAIK</v>
          </cell>
          <cell r="D1233" t="str">
            <v>974</v>
          </cell>
          <cell r="E1233" t="str">
            <v>MIS</v>
          </cell>
        </row>
        <row r="1234">
          <cell r="A1234">
            <v>101236</v>
          </cell>
          <cell r="B1234" t="str">
            <v>A</v>
          </cell>
          <cell r="C1234" t="str">
            <v>RAMESH JOGI</v>
          </cell>
          <cell r="D1234" t="str">
            <v>369</v>
          </cell>
          <cell r="E1234" t="str">
            <v>AGRO-BELLARY</v>
          </cell>
        </row>
        <row r="1235">
          <cell r="A1235">
            <v>101237</v>
          </cell>
          <cell r="B1235" t="str">
            <v>R</v>
          </cell>
          <cell r="C1235" t="str">
            <v>IRFAN AHMED KHAN</v>
          </cell>
          <cell r="D1235" t="str">
            <v>370</v>
          </cell>
          <cell r="E1235" t="str">
            <v>AGRO FIELD FORCE INDORE</v>
          </cell>
        </row>
        <row r="1236">
          <cell r="A1236">
            <v>101238</v>
          </cell>
          <cell r="B1236" t="str">
            <v>R</v>
          </cell>
          <cell r="C1236" t="str">
            <v>JATIN H MEHTA</v>
          </cell>
          <cell r="D1236" t="str">
            <v>973</v>
          </cell>
          <cell r="E1236" t="str">
            <v>Accounts</v>
          </cell>
        </row>
        <row r="1237">
          <cell r="A1237">
            <v>101239</v>
          </cell>
          <cell r="B1237" t="str">
            <v>A</v>
          </cell>
          <cell r="C1237" t="str">
            <v>PAWAN KUMAR SRIVASTAVA</v>
          </cell>
          <cell r="D1237" t="str">
            <v>507</v>
          </cell>
          <cell r="E1237" t="str">
            <v>ACCM &amp; GDS LUCKNOW</v>
          </cell>
        </row>
        <row r="1238">
          <cell r="A1238">
            <v>101240</v>
          </cell>
          <cell r="B1238" t="str">
            <v>A</v>
          </cell>
          <cell r="C1238" t="str">
            <v>VIVEK KUMAR MITTAL</v>
          </cell>
          <cell r="D1238" t="str">
            <v>507</v>
          </cell>
          <cell r="E1238" t="str">
            <v>ACCM &amp; GDS LUCKNOW</v>
          </cell>
        </row>
        <row r="1239">
          <cell r="A1239">
            <v>101241</v>
          </cell>
          <cell r="B1239" t="str">
            <v>R</v>
          </cell>
          <cell r="C1239" t="str">
            <v>P SRIDHAR</v>
          </cell>
          <cell r="D1239" t="str">
            <v>513</v>
          </cell>
          <cell r="E1239" t="str">
            <v>ACCM &amp; GDS B'LORE</v>
          </cell>
        </row>
        <row r="1240">
          <cell r="A1240">
            <v>101242</v>
          </cell>
          <cell r="B1240" t="str">
            <v>R</v>
          </cell>
          <cell r="C1240" t="str">
            <v>TONMOY GHOSH</v>
          </cell>
          <cell r="D1240" t="str">
            <v>516</v>
          </cell>
          <cell r="E1240" t="str">
            <v>ACCM &amp; GDS CALCUTTA</v>
          </cell>
        </row>
        <row r="1241">
          <cell r="A1241">
            <v>101243</v>
          </cell>
          <cell r="B1241" t="str">
            <v>R</v>
          </cell>
          <cell r="C1241" t="str">
            <v>SANTOSH V MUNDHE</v>
          </cell>
          <cell r="D1241" t="str">
            <v>502</v>
          </cell>
          <cell r="E1241" t="str">
            <v>ACCM &amp; GDS PUNE</v>
          </cell>
        </row>
        <row r="1242">
          <cell r="A1242">
            <v>101244</v>
          </cell>
          <cell r="B1242" t="str">
            <v>R</v>
          </cell>
          <cell r="C1242" t="str">
            <v>T SUNIL KUMAR</v>
          </cell>
          <cell r="D1242" t="str">
            <v>533</v>
          </cell>
          <cell r="E1242" t="str">
            <v>SERTEC BANGALORE</v>
          </cell>
        </row>
        <row r="1243">
          <cell r="A1243">
            <v>101245</v>
          </cell>
          <cell r="B1243" t="str">
            <v>R</v>
          </cell>
          <cell r="C1243" t="str">
            <v>RAMPRATAP G SINGH</v>
          </cell>
          <cell r="D1243" t="str">
            <v>983</v>
          </cell>
          <cell r="E1243" t="str">
            <v>Projects</v>
          </cell>
        </row>
        <row r="1244">
          <cell r="A1244">
            <v>101246</v>
          </cell>
          <cell r="B1244" t="str">
            <v>A</v>
          </cell>
          <cell r="C1244" t="str">
            <v>S H BHUTA</v>
          </cell>
          <cell r="D1244" t="str">
            <v>101</v>
          </cell>
          <cell r="E1244" t="str">
            <v>Chemical Manufacturing</v>
          </cell>
        </row>
        <row r="1245">
          <cell r="A1245">
            <v>101247</v>
          </cell>
          <cell r="B1245" t="str">
            <v>A</v>
          </cell>
          <cell r="C1245" t="str">
            <v>S Y MANKAME</v>
          </cell>
          <cell r="D1245" t="str">
            <v>971</v>
          </cell>
          <cell r="E1245" t="str">
            <v>Central Administration</v>
          </cell>
        </row>
        <row r="1246">
          <cell r="A1246">
            <v>101248</v>
          </cell>
          <cell r="B1246" t="str">
            <v>A</v>
          </cell>
          <cell r="C1246" t="str">
            <v>VINAY AROSKAR</v>
          </cell>
          <cell r="D1246" t="str">
            <v>793</v>
          </cell>
          <cell r="E1246" t="str">
            <v>HAL-PUNE-VITAMIN-B2/B12</v>
          </cell>
        </row>
        <row r="1247">
          <cell r="A1247">
            <v>101249</v>
          </cell>
          <cell r="B1247" t="str">
            <v>R</v>
          </cell>
          <cell r="C1247" t="str">
            <v>AJAY THAKKAR</v>
          </cell>
          <cell r="D1247" t="str">
            <v>973</v>
          </cell>
          <cell r="E1247" t="str">
            <v>Accounts</v>
          </cell>
        </row>
        <row r="1248">
          <cell r="A1248">
            <v>101250</v>
          </cell>
          <cell r="B1248" t="str">
            <v>R</v>
          </cell>
          <cell r="C1248" t="str">
            <v>S KHOPADE</v>
          </cell>
          <cell r="D1248" t="str">
            <v>502</v>
          </cell>
          <cell r="E1248" t="str">
            <v>ACCM &amp; GDS PUNE</v>
          </cell>
        </row>
        <row r="1249">
          <cell r="A1249">
            <v>101251</v>
          </cell>
          <cell r="B1249" t="str">
            <v>R</v>
          </cell>
          <cell r="C1249" t="str">
            <v>SHIRISH JAIN</v>
          </cell>
          <cell r="D1249" t="str">
            <v>505</v>
          </cell>
          <cell r="E1249" t="str">
            <v>ACCM &amp; GDS A'BAD</v>
          </cell>
        </row>
        <row r="1250">
          <cell r="A1250">
            <v>101252</v>
          </cell>
          <cell r="B1250" t="str">
            <v>A</v>
          </cell>
          <cell r="C1250" t="str">
            <v>M A SADIK ALI</v>
          </cell>
          <cell r="D1250" t="str">
            <v>511</v>
          </cell>
          <cell r="E1250" t="str">
            <v>ACCM &amp; GDS MADRAS</v>
          </cell>
        </row>
        <row r="1251">
          <cell r="A1251">
            <v>101253</v>
          </cell>
          <cell r="B1251" t="str">
            <v>R</v>
          </cell>
          <cell r="C1251" t="str">
            <v>S SIVA SANKAR</v>
          </cell>
          <cell r="D1251" t="str">
            <v>511</v>
          </cell>
          <cell r="E1251" t="str">
            <v>ACCM &amp; GDS MADRAS</v>
          </cell>
        </row>
        <row r="1252">
          <cell r="A1252">
            <v>101254</v>
          </cell>
          <cell r="B1252" t="str">
            <v>A</v>
          </cell>
          <cell r="C1252" t="str">
            <v>UDAY JOSHI</v>
          </cell>
          <cell r="D1252" t="str">
            <v>533</v>
          </cell>
          <cell r="E1252" t="str">
            <v>SERTEC BANGALORE</v>
          </cell>
        </row>
        <row r="1253">
          <cell r="A1253">
            <v>101255</v>
          </cell>
          <cell r="B1253" t="str">
            <v>A</v>
          </cell>
          <cell r="C1253" t="str">
            <v>NANASAHEB KATARE</v>
          </cell>
          <cell r="D1253" t="str">
            <v>521</v>
          </cell>
          <cell r="E1253" t="str">
            <v>SERTEC MUMBAI</v>
          </cell>
        </row>
        <row r="1254">
          <cell r="A1254">
            <v>101256</v>
          </cell>
          <cell r="B1254" t="str">
            <v>R</v>
          </cell>
          <cell r="C1254" t="str">
            <v>RAJANI P PISE</v>
          </cell>
          <cell r="D1254" t="str">
            <v>855</v>
          </cell>
          <cell r="E1254" t="str">
            <v>PHARMA PROMOTION ACCUMED</v>
          </cell>
        </row>
        <row r="1255">
          <cell r="A1255">
            <v>101257</v>
          </cell>
          <cell r="B1255" t="str">
            <v>R</v>
          </cell>
          <cell r="C1255" t="str">
            <v>SACHIN TILAK</v>
          </cell>
          <cell r="D1255" t="str">
            <v>971</v>
          </cell>
          <cell r="E1255" t="str">
            <v>Central Administration</v>
          </cell>
        </row>
        <row r="1256">
          <cell r="A1256">
            <v>101258</v>
          </cell>
          <cell r="B1256" t="str">
            <v>A</v>
          </cell>
          <cell r="C1256" t="str">
            <v>PRASHANT BAIKAR</v>
          </cell>
          <cell r="D1256" t="str">
            <v>501</v>
          </cell>
          <cell r="E1256" t="str">
            <v>ACCM &amp; GDS MUMBAI</v>
          </cell>
        </row>
        <row r="1257">
          <cell r="A1257">
            <v>101259</v>
          </cell>
          <cell r="B1257" t="str">
            <v>R</v>
          </cell>
          <cell r="C1257" t="str">
            <v>SYED M RAFI</v>
          </cell>
          <cell r="D1257" t="str">
            <v>501</v>
          </cell>
          <cell r="E1257" t="str">
            <v>ACCM &amp; GDS MUMBAI</v>
          </cell>
        </row>
        <row r="1258">
          <cell r="A1258">
            <v>101260</v>
          </cell>
          <cell r="B1258" t="str">
            <v>R</v>
          </cell>
          <cell r="C1258" t="str">
            <v>VIVEK TRIPATHI</v>
          </cell>
          <cell r="D1258" t="str">
            <v>507</v>
          </cell>
          <cell r="E1258" t="str">
            <v>ACCM &amp; GDS LUCKNOW</v>
          </cell>
        </row>
        <row r="1259">
          <cell r="A1259">
            <v>101261</v>
          </cell>
          <cell r="B1259" t="str">
            <v>R</v>
          </cell>
          <cell r="C1259" t="str">
            <v>N K SHARMA</v>
          </cell>
          <cell r="D1259" t="str">
            <v>507</v>
          </cell>
          <cell r="E1259" t="str">
            <v>ACCM &amp; GDS LUCKNOW</v>
          </cell>
        </row>
        <row r="1260">
          <cell r="A1260">
            <v>101262</v>
          </cell>
          <cell r="B1260" t="str">
            <v>A</v>
          </cell>
          <cell r="C1260" t="str">
            <v>SHRI PRAKASH YADAV</v>
          </cell>
          <cell r="D1260" t="str">
            <v>507</v>
          </cell>
          <cell r="E1260" t="str">
            <v>ACCM &amp; GDS LUCKNOW</v>
          </cell>
        </row>
        <row r="1261">
          <cell r="A1261">
            <v>101263</v>
          </cell>
          <cell r="B1261" t="str">
            <v>R</v>
          </cell>
          <cell r="C1261" t="str">
            <v>AVANISH SHARMA</v>
          </cell>
          <cell r="D1261" t="str">
            <v>507</v>
          </cell>
          <cell r="E1261" t="str">
            <v>ACCM &amp; GDS LUCKNOW</v>
          </cell>
        </row>
        <row r="1262">
          <cell r="A1262">
            <v>101264</v>
          </cell>
          <cell r="B1262" t="str">
            <v>A</v>
          </cell>
          <cell r="C1262" t="str">
            <v>SOUMEN MUKHERJEE</v>
          </cell>
          <cell r="D1262" t="str">
            <v>539</v>
          </cell>
          <cell r="E1262" t="str">
            <v>SERTEC BURDWAN</v>
          </cell>
        </row>
        <row r="1263">
          <cell r="A1263">
            <v>101265</v>
          </cell>
          <cell r="B1263" t="str">
            <v>R</v>
          </cell>
          <cell r="C1263" t="str">
            <v>REIKBAR RAHMAN</v>
          </cell>
          <cell r="D1263" t="str">
            <v>516</v>
          </cell>
          <cell r="E1263" t="str">
            <v>ACCM &amp; GDS CALCUTTA</v>
          </cell>
        </row>
        <row r="1264">
          <cell r="A1264">
            <v>101266</v>
          </cell>
          <cell r="B1264" t="str">
            <v>R</v>
          </cell>
          <cell r="C1264" t="str">
            <v>SUMANTA KUMAR NAYAK</v>
          </cell>
          <cell r="D1264" t="str">
            <v>516</v>
          </cell>
          <cell r="E1264" t="str">
            <v>ACCM &amp; GDS CALCUTTA</v>
          </cell>
        </row>
        <row r="1265">
          <cell r="A1265">
            <v>101267</v>
          </cell>
          <cell r="B1265" t="str">
            <v>R</v>
          </cell>
          <cell r="C1265" t="str">
            <v>SANJEEV DHIMAN</v>
          </cell>
          <cell r="D1265" t="str">
            <v>506</v>
          </cell>
          <cell r="E1265" t="str">
            <v>ACCM &amp; GDS DELHI</v>
          </cell>
        </row>
        <row r="1266">
          <cell r="A1266">
            <v>101268</v>
          </cell>
          <cell r="B1266" t="str">
            <v>R</v>
          </cell>
          <cell r="C1266" t="str">
            <v>A ARUNKUMAR</v>
          </cell>
          <cell r="D1266" t="str">
            <v>514</v>
          </cell>
          <cell r="E1266" t="str">
            <v>ACCM &amp; GDS H'BAD</v>
          </cell>
        </row>
        <row r="1267">
          <cell r="A1267">
            <v>101269</v>
          </cell>
          <cell r="B1267" t="str">
            <v>R</v>
          </cell>
          <cell r="C1267" t="str">
            <v>K SURESH KUMAR</v>
          </cell>
          <cell r="D1267" t="str">
            <v>506</v>
          </cell>
          <cell r="E1267" t="str">
            <v>ACCM &amp; GDS DELHI</v>
          </cell>
        </row>
        <row r="1268">
          <cell r="A1268">
            <v>101270</v>
          </cell>
          <cell r="B1268" t="str">
            <v>R</v>
          </cell>
          <cell r="C1268" t="str">
            <v>IMRAN MEHDI</v>
          </cell>
          <cell r="D1268" t="str">
            <v>506</v>
          </cell>
          <cell r="E1268" t="str">
            <v>ACCM &amp; GDS DELHI</v>
          </cell>
        </row>
        <row r="1269">
          <cell r="A1269">
            <v>101271</v>
          </cell>
          <cell r="B1269" t="str">
            <v>A</v>
          </cell>
          <cell r="C1269" t="str">
            <v>CHANDRA SHEKHAR TIWARI</v>
          </cell>
          <cell r="D1269" t="str">
            <v>503</v>
          </cell>
          <cell r="E1269" t="str">
            <v>ACCM &amp; GDS INDORE</v>
          </cell>
        </row>
        <row r="1270">
          <cell r="A1270">
            <v>101272</v>
          </cell>
          <cell r="B1270" t="str">
            <v>A</v>
          </cell>
          <cell r="C1270" t="str">
            <v>RITIN SHUKLA</v>
          </cell>
          <cell r="D1270" t="str">
            <v>503</v>
          </cell>
          <cell r="E1270" t="str">
            <v>ACCM &amp; GDS INDORE</v>
          </cell>
        </row>
        <row r="1271">
          <cell r="A1271">
            <v>101273</v>
          </cell>
          <cell r="B1271" t="str">
            <v>A</v>
          </cell>
          <cell r="C1271" t="str">
            <v>T SRINIVASAN</v>
          </cell>
          <cell r="D1271" t="str">
            <v>511</v>
          </cell>
          <cell r="E1271" t="str">
            <v>ACCM &amp; GDS MADRAS</v>
          </cell>
        </row>
        <row r="1272">
          <cell r="A1272">
            <v>101274</v>
          </cell>
          <cell r="B1272" t="str">
            <v>A</v>
          </cell>
          <cell r="C1272" t="str">
            <v>S SRINIVASA RAGHAVAN</v>
          </cell>
          <cell r="D1272" t="str">
            <v>511</v>
          </cell>
          <cell r="E1272" t="str">
            <v>ACCM &amp; GDS MADRAS</v>
          </cell>
        </row>
        <row r="1273">
          <cell r="A1273">
            <v>101275</v>
          </cell>
          <cell r="B1273" t="str">
            <v>R</v>
          </cell>
          <cell r="C1273" t="str">
            <v>AMIT SRIVASTAVA</v>
          </cell>
          <cell r="D1273" t="str">
            <v>506</v>
          </cell>
          <cell r="E1273" t="str">
            <v>ACCM &amp; GDS DELHI</v>
          </cell>
        </row>
        <row r="1274">
          <cell r="A1274">
            <v>101276</v>
          </cell>
          <cell r="B1274" t="str">
            <v>R</v>
          </cell>
          <cell r="C1274" t="str">
            <v>MAHESH KOTECHA</v>
          </cell>
          <cell r="D1274" t="str">
            <v>521</v>
          </cell>
          <cell r="E1274" t="str">
            <v>SERTEC MUMBAI</v>
          </cell>
        </row>
        <row r="1275">
          <cell r="A1275">
            <v>101277</v>
          </cell>
          <cell r="B1275" t="str">
            <v>A</v>
          </cell>
          <cell r="C1275" t="str">
            <v>GANESH DOYFODE</v>
          </cell>
          <cell r="D1275" t="str">
            <v>521</v>
          </cell>
          <cell r="E1275" t="str">
            <v>SERTEC MUMBAI</v>
          </cell>
        </row>
        <row r="1276">
          <cell r="A1276">
            <v>101278</v>
          </cell>
          <cell r="B1276" t="str">
            <v>A</v>
          </cell>
          <cell r="C1276" t="str">
            <v>M R VINOD KUMAR</v>
          </cell>
          <cell r="D1276" t="str">
            <v>531</v>
          </cell>
          <cell r="E1276" t="str">
            <v>SERTEC MADRAS</v>
          </cell>
        </row>
        <row r="1277">
          <cell r="A1277">
            <v>101279</v>
          </cell>
          <cell r="B1277" t="str">
            <v>R</v>
          </cell>
          <cell r="C1277" t="str">
            <v>R KARTHIK</v>
          </cell>
          <cell r="D1277" t="str">
            <v>531</v>
          </cell>
          <cell r="E1277" t="str">
            <v>SERTEC MADRAS</v>
          </cell>
        </row>
        <row r="1278">
          <cell r="A1278">
            <v>101280</v>
          </cell>
          <cell r="B1278" t="str">
            <v>R</v>
          </cell>
          <cell r="C1278" t="str">
            <v>M RENGARAJAN</v>
          </cell>
          <cell r="D1278" t="str">
            <v>531</v>
          </cell>
          <cell r="E1278" t="str">
            <v>SERTEC MADRAS</v>
          </cell>
        </row>
        <row r="1279">
          <cell r="A1279">
            <v>101281</v>
          </cell>
          <cell r="B1279" t="str">
            <v>R</v>
          </cell>
          <cell r="C1279" t="str">
            <v>PREM RAJ YADAV</v>
          </cell>
          <cell r="D1279" t="str">
            <v>531</v>
          </cell>
          <cell r="E1279" t="str">
            <v>SERTEC MADRAS</v>
          </cell>
        </row>
        <row r="1280">
          <cell r="A1280">
            <v>101282</v>
          </cell>
          <cell r="B1280" t="str">
            <v>A</v>
          </cell>
          <cell r="C1280" t="str">
            <v>LALITYA SRIVASTAVA</v>
          </cell>
          <cell r="D1280" t="str">
            <v>526</v>
          </cell>
          <cell r="E1280" t="str">
            <v>SERTEC DELHI</v>
          </cell>
        </row>
        <row r="1281">
          <cell r="A1281">
            <v>101283</v>
          </cell>
          <cell r="B1281" t="str">
            <v>A</v>
          </cell>
          <cell r="C1281" t="str">
            <v>RAJESH KANSWAL</v>
          </cell>
          <cell r="D1281" t="str">
            <v>526</v>
          </cell>
          <cell r="E1281" t="str">
            <v>SERTEC DELHI</v>
          </cell>
        </row>
        <row r="1282">
          <cell r="A1282">
            <v>101284</v>
          </cell>
          <cell r="B1282" t="str">
            <v>A</v>
          </cell>
          <cell r="C1282" t="str">
            <v>RAHUL J  MAHALE</v>
          </cell>
          <cell r="D1282" t="str">
            <v>856</v>
          </cell>
          <cell r="E1282" t="str">
            <v>PHARMA PROMOTION - SERTEC</v>
          </cell>
        </row>
        <row r="1283">
          <cell r="A1283">
            <v>101285</v>
          </cell>
          <cell r="B1283" t="str">
            <v>A</v>
          </cell>
          <cell r="C1283" t="str">
            <v>DATTATRAY C KULKARNI</v>
          </cell>
          <cell r="D1283" t="str">
            <v>793</v>
          </cell>
          <cell r="E1283" t="str">
            <v>HAL-PUNE-VITAMIN-B2/B12</v>
          </cell>
        </row>
        <row r="1284">
          <cell r="A1284">
            <v>101286</v>
          </cell>
          <cell r="B1284" t="str">
            <v>A</v>
          </cell>
          <cell r="C1284" t="str">
            <v>SHRINIVAS S NITURI</v>
          </cell>
          <cell r="D1284" t="str">
            <v>708</v>
          </cell>
          <cell r="E1284" t="str">
            <v>THANE PROJ.</v>
          </cell>
        </row>
        <row r="1285">
          <cell r="A1285">
            <v>101287</v>
          </cell>
          <cell r="B1285" t="str">
            <v>A</v>
          </cell>
          <cell r="C1285" t="str">
            <v>R K CHATURVEDI</v>
          </cell>
          <cell r="D1285" t="str">
            <v>507</v>
          </cell>
          <cell r="E1285" t="str">
            <v>ACCM &amp; GDS LUCKNOW</v>
          </cell>
        </row>
        <row r="1286">
          <cell r="A1286">
            <v>101288</v>
          </cell>
          <cell r="B1286" t="str">
            <v>R</v>
          </cell>
          <cell r="C1286" t="str">
            <v>NISAR AHMED</v>
          </cell>
          <cell r="D1286" t="str">
            <v>514</v>
          </cell>
          <cell r="E1286" t="str">
            <v>ACCM &amp; GDS H'BAD</v>
          </cell>
        </row>
        <row r="1287">
          <cell r="A1287">
            <v>101289</v>
          </cell>
          <cell r="B1287" t="str">
            <v>R</v>
          </cell>
          <cell r="C1287" t="str">
            <v>RAMESH CHAUHAN</v>
          </cell>
          <cell r="D1287" t="str">
            <v>501</v>
          </cell>
          <cell r="E1287" t="str">
            <v>ACCM &amp; GDS MUMBAI</v>
          </cell>
        </row>
        <row r="1288">
          <cell r="A1288">
            <v>101290</v>
          </cell>
          <cell r="B1288" t="str">
            <v>R</v>
          </cell>
          <cell r="C1288" t="str">
            <v>SYED NAIMUDDIN</v>
          </cell>
          <cell r="D1288" t="str">
            <v>514</v>
          </cell>
          <cell r="E1288" t="str">
            <v>ACCM &amp; GDS H'BAD</v>
          </cell>
        </row>
        <row r="1289">
          <cell r="A1289">
            <v>101291</v>
          </cell>
          <cell r="B1289" t="str">
            <v>A</v>
          </cell>
          <cell r="C1289" t="str">
            <v>N SHASTRI</v>
          </cell>
          <cell r="D1289" t="str">
            <v>505</v>
          </cell>
          <cell r="E1289" t="str">
            <v>ACCM &amp; GDS A'BAD</v>
          </cell>
        </row>
        <row r="1290">
          <cell r="A1290">
            <v>101292</v>
          </cell>
          <cell r="B1290" t="str">
            <v>R</v>
          </cell>
          <cell r="C1290" t="str">
            <v>S A ATNOORKAR</v>
          </cell>
          <cell r="D1290" t="str">
            <v>502</v>
          </cell>
          <cell r="E1290" t="str">
            <v>ACCM &amp; GDS PUNE</v>
          </cell>
        </row>
        <row r="1291">
          <cell r="A1291">
            <v>101293</v>
          </cell>
          <cell r="B1291" t="str">
            <v>R</v>
          </cell>
          <cell r="C1291" t="str">
            <v>NILESH NABAR</v>
          </cell>
          <cell r="D1291" t="str">
            <v>501</v>
          </cell>
          <cell r="E1291" t="str">
            <v>ACCM &amp; GDS MUMBAI</v>
          </cell>
        </row>
        <row r="1292">
          <cell r="A1292">
            <v>101294</v>
          </cell>
          <cell r="B1292" t="str">
            <v>R</v>
          </cell>
          <cell r="C1292" t="str">
            <v>SUBRATA CHABRI</v>
          </cell>
          <cell r="D1292" t="str">
            <v>514</v>
          </cell>
          <cell r="E1292" t="str">
            <v>ACCM &amp; GDS H'BAD</v>
          </cell>
        </row>
        <row r="1293">
          <cell r="A1293">
            <v>101295</v>
          </cell>
          <cell r="B1293" t="str">
            <v>R</v>
          </cell>
          <cell r="C1293" t="str">
            <v>SANJEEV KULKARNI</v>
          </cell>
          <cell r="D1293" t="str">
            <v>513</v>
          </cell>
          <cell r="E1293" t="str">
            <v>ACCM &amp; GDS B'LORE</v>
          </cell>
        </row>
        <row r="1294">
          <cell r="A1294">
            <v>101296</v>
          </cell>
          <cell r="B1294" t="str">
            <v>R</v>
          </cell>
          <cell r="C1294" t="str">
            <v>HAMENDRA SAIKIA</v>
          </cell>
          <cell r="D1294" t="str">
            <v>517</v>
          </cell>
          <cell r="E1294" t="str">
            <v>ACCM &amp; GDS GUWAHATI</v>
          </cell>
        </row>
        <row r="1295">
          <cell r="A1295">
            <v>101297</v>
          </cell>
          <cell r="B1295" t="str">
            <v>A</v>
          </cell>
          <cell r="C1295" t="str">
            <v>DIPANGKU SARMAH</v>
          </cell>
          <cell r="D1295" t="str">
            <v>517</v>
          </cell>
          <cell r="E1295" t="str">
            <v>ACCM &amp; GDS GUWAHATI</v>
          </cell>
        </row>
        <row r="1296">
          <cell r="A1296">
            <v>101298</v>
          </cell>
          <cell r="B1296" t="str">
            <v>R</v>
          </cell>
          <cell r="C1296" t="str">
            <v>CHANDRA BAN SHARMA</v>
          </cell>
          <cell r="D1296" t="str">
            <v>506</v>
          </cell>
          <cell r="E1296" t="str">
            <v>ACCM &amp; GDS DELHI</v>
          </cell>
        </row>
        <row r="1297">
          <cell r="A1297">
            <v>101299</v>
          </cell>
          <cell r="B1297" t="str">
            <v>R</v>
          </cell>
          <cell r="C1297" t="str">
            <v>RITESH VERMANI</v>
          </cell>
          <cell r="D1297" t="str">
            <v>507</v>
          </cell>
          <cell r="E1297" t="str">
            <v>ACCM &amp; GDS LUCKNOW</v>
          </cell>
        </row>
        <row r="1298">
          <cell r="A1298">
            <v>101300</v>
          </cell>
          <cell r="B1298" t="str">
            <v>R</v>
          </cell>
          <cell r="C1298" t="str">
            <v>RAJEEV DAS</v>
          </cell>
          <cell r="D1298" t="str">
            <v>507</v>
          </cell>
          <cell r="E1298" t="str">
            <v>ACCM &amp; GDS LUCKNOW</v>
          </cell>
        </row>
        <row r="1299">
          <cell r="A1299">
            <v>101301</v>
          </cell>
          <cell r="B1299" t="str">
            <v>R</v>
          </cell>
          <cell r="C1299" t="str">
            <v>INDRAJIT CHAVAN</v>
          </cell>
          <cell r="D1299" t="str">
            <v>502</v>
          </cell>
          <cell r="E1299" t="str">
            <v>ACCM &amp; GDS PUNE</v>
          </cell>
        </row>
        <row r="1300">
          <cell r="A1300">
            <v>101302</v>
          </cell>
          <cell r="B1300" t="str">
            <v>R</v>
          </cell>
          <cell r="C1300" t="str">
            <v>M RAM LINGAM</v>
          </cell>
          <cell r="D1300" t="str">
            <v>514</v>
          </cell>
          <cell r="E1300" t="str">
            <v>ACCM &amp; GDS H'BAD</v>
          </cell>
        </row>
        <row r="1301">
          <cell r="A1301">
            <v>101303</v>
          </cell>
          <cell r="B1301" t="str">
            <v>A</v>
          </cell>
          <cell r="C1301" t="str">
            <v>I MAHESHWARAN</v>
          </cell>
          <cell r="D1301" t="str">
            <v>531</v>
          </cell>
          <cell r="E1301" t="str">
            <v>SERTEC MADRAS</v>
          </cell>
        </row>
        <row r="1302">
          <cell r="A1302">
            <v>101304</v>
          </cell>
          <cell r="B1302" t="str">
            <v>R</v>
          </cell>
          <cell r="C1302" t="str">
            <v>SHEEN MATHEW</v>
          </cell>
          <cell r="D1302" t="str">
            <v>533</v>
          </cell>
          <cell r="E1302" t="str">
            <v>SERTEC BANGALORE</v>
          </cell>
        </row>
        <row r="1303">
          <cell r="A1303">
            <v>101305</v>
          </cell>
          <cell r="B1303" t="str">
            <v>A</v>
          </cell>
          <cell r="C1303" t="str">
            <v>HEMA UMARYE</v>
          </cell>
          <cell r="D1303" t="str">
            <v>533</v>
          </cell>
          <cell r="E1303" t="str">
            <v>SERTEC BANGALORE</v>
          </cell>
        </row>
        <row r="1304">
          <cell r="A1304">
            <v>101306</v>
          </cell>
          <cell r="B1304" t="str">
            <v>R</v>
          </cell>
          <cell r="C1304" t="str">
            <v>SALIL SABNIS</v>
          </cell>
          <cell r="D1304" t="str">
            <v>521</v>
          </cell>
          <cell r="E1304" t="str">
            <v>SERTEC MUMBAI</v>
          </cell>
        </row>
        <row r="1305">
          <cell r="A1305">
            <v>101307</v>
          </cell>
          <cell r="B1305" t="str">
            <v>A</v>
          </cell>
          <cell r="C1305" t="str">
            <v>DILIP K DESAI</v>
          </cell>
          <cell r="D1305" t="str">
            <v>983</v>
          </cell>
          <cell r="E1305" t="str">
            <v>Projects</v>
          </cell>
        </row>
        <row r="1306">
          <cell r="A1306">
            <v>101308</v>
          </cell>
          <cell r="B1306" t="str">
            <v>R</v>
          </cell>
          <cell r="C1306" t="str">
            <v>ABHIJIT D SHITUT</v>
          </cell>
          <cell r="D1306" t="str">
            <v>856</v>
          </cell>
          <cell r="E1306" t="str">
            <v>PHARMA PROMOTION - SERTEC</v>
          </cell>
        </row>
        <row r="1307">
          <cell r="A1307">
            <v>101309</v>
          </cell>
          <cell r="B1307" t="str">
            <v>A</v>
          </cell>
          <cell r="C1307" t="str">
            <v>VASUDEV V TRIBHUVAN</v>
          </cell>
          <cell r="D1307" t="str">
            <v>852</v>
          </cell>
          <cell r="E1307" t="str">
            <v>PHARMA -ADMINISTRATION</v>
          </cell>
        </row>
        <row r="1308">
          <cell r="A1308">
            <v>101310</v>
          </cell>
          <cell r="B1308" t="str">
            <v>A</v>
          </cell>
          <cell r="C1308" t="str">
            <v>PREETHI MADHAVAN</v>
          </cell>
          <cell r="D1308" t="str">
            <v>852</v>
          </cell>
          <cell r="E1308" t="str">
            <v>PHARMA -ADMINISTRATION</v>
          </cell>
        </row>
        <row r="1309">
          <cell r="A1309">
            <v>101311</v>
          </cell>
          <cell r="B1309" t="str">
            <v>R</v>
          </cell>
          <cell r="C1309" t="str">
            <v>MAYA VISHWANATHAN</v>
          </cell>
          <cell r="D1309" t="str">
            <v>852</v>
          </cell>
          <cell r="E1309" t="str">
            <v>PHARMA -ADMINISTRATION</v>
          </cell>
        </row>
        <row r="1310">
          <cell r="A1310">
            <v>101312</v>
          </cell>
          <cell r="B1310" t="str">
            <v>A</v>
          </cell>
          <cell r="C1310" t="str">
            <v>C RAKESH</v>
          </cell>
          <cell r="D1310" t="str">
            <v>852</v>
          </cell>
          <cell r="E1310" t="str">
            <v>PHARMA -ADMINISTRATION</v>
          </cell>
        </row>
        <row r="1311">
          <cell r="A1311">
            <v>101313</v>
          </cell>
          <cell r="B1311" t="str">
            <v>R</v>
          </cell>
          <cell r="C1311" t="str">
            <v>MUKESH T SAVSANI</v>
          </cell>
          <cell r="D1311" t="str">
            <v>373</v>
          </cell>
          <cell r="E1311" t="str">
            <v>AGRO-AHMEDABAD</v>
          </cell>
        </row>
        <row r="1312">
          <cell r="A1312">
            <v>101314</v>
          </cell>
          <cell r="B1312" t="str">
            <v>R</v>
          </cell>
          <cell r="C1312" t="str">
            <v>KUNAL J KHOBRAGADE</v>
          </cell>
          <cell r="D1312" t="str">
            <v>851</v>
          </cell>
          <cell r="E1312" t="str">
            <v>MEDICAL</v>
          </cell>
        </row>
        <row r="1313">
          <cell r="A1313">
            <v>101315</v>
          </cell>
          <cell r="B1313" t="str">
            <v>A</v>
          </cell>
          <cell r="C1313" t="str">
            <v>GOVIND R SAWANT</v>
          </cell>
          <cell r="D1313" t="str">
            <v>393</v>
          </cell>
          <cell r="E1313" t="str">
            <v>AGRO-INTERNATIONAL TRADING</v>
          </cell>
        </row>
        <row r="1314">
          <cell r="A1314">
            <v>101316</v>
          </cell>
          <cell r="B1314" t="str">
            <v>A</v>
          </cell>
          <cell r="C1314" t="str">
            <v>PRATIBHA SURESH</v>
          </cell>
          <cell r="D1314" t="str">
            <v>851</v>
          </cell>
          <cell r="E1314" t="str">
            <v>MEDICAL</v>
          </cell>
        </row>
        <row r="1315">
          <cell r="A1315">
            <v>101317</v>
          </cell>
          <cell r="B1315" t="str">
            <v>R</v>
          </cell>
          <cell r="C1315" t="str">
            <v>SANJAYA KUMAR R</v>
          </cell>
          <cell r="D1315" t="str">
            <v>512</v>
          </cell>
          <cell r="E1315" t="str">
            <v>ACCM &amp; GDS ERNAKULAM</v>
          </cell>
        </row>
        <row r="1316">
          <cell r="A1316">
            <v>101318</v>
          </cell>
          <cell r="B1316" t="str">
            <v>A</v>
          </cell>
          <cell r="C1316" t="str">
            <v>LAXMIKANT PANDEY</v>
          </cell>
          <cell r="D1316" t="str">
            <v>519</v>
          </cell>
          <cell r="E1316" t="str">
            <v>ACCM &amp; GDS BURDWAN</v>
          </cell>
        </row>
        <row r="1317">
          <cell r="A1317">
            <v>101319</v>
          </cell>
          <cell r="B1317" t="str">
            <v>A</v>
          </cell>
          <cell r="C1317" t="str">
            <v>RAJESH KAPOOR</v>
          </cell>
          <cell r="D1317" t="str">
            <v>506</v>
          </cell>
          <cell r="E1317" t="str">
            <v>ACCM &amp; GDS DELHI</v>
          </cell>
        </row>
        <row r="1318">
          <cell r="A1318">
            <v>101320</v>
          </cell>
          <cell r="B1318" t="str">
            <v>R</v>
          </cell>
          <cell r="C1318" t="str">
            <v>SUDHEER BIJAWAT</v>
          </cell>
          <cell r="D1318" t="str">
            <v>506</v>
          </cell>
          <cell r="E1318" t="str">
            <v>ACCM &amp; GDS DELHI</v>
          </cell>
        </row>
        <row r="1319">
          <cell r="A1319">
            <v>101321</v>
          </cell>
          <cell r="B1319" t="str">
            <v>R</v>
          </cell>
          <cell r="C1319" t="str">
            <v>KINGSHUK SARKAR</v>
          </cell>
          <cell r="D1319" t="str">
            <v>536</v>
          </cell>
          <cell r="E1319" t="str">
            <v>SERTEC CALCUTTA</v>
          </cell>
        </row>
        <row r="1320">
          <cell r="A1320">
            <v>101322</v>
          </cell>
          <cell r="B1320" t="str">
            <v>R</v>
          </cell>
          <cell r="C1320" t="str">
            <v>RAJESH SHARAD DAVANKAR</v>
          </cell>
          <cell r="D1320" t="str">
            <v>521</v>
          </cell>
          <cell r="E1320" t="str">
            <v>SERTEC MUMBAI</v>
          </cell>
        </row>
        <row r="1321">
          <cell r="A1321">
            <v>101323</v>
          </cell>
          <cell r="B1321" t="str">
            <v>R</v>
          </cell>
          <cell r="C1321" t="str">
            <v>GAURAV RAI</v>
          </cell>
          <cell r="D1321" t="str">
            <v>526</v>
          </cell>
          <cell r="E1321" t="str">
            <v>SERTEC DELHI</v>
          </cell>
        </row>
        <row r="1322">
          <cell r="A1322">
            <v>101324</v>
          </cell>
          <cell r="B1322" t="str">
            <v>R</v>
          </cell>
          <cell r="C1322" t="str">
            <v>V VENKATESH</v>
          </cell>
          <cell r="D1322" t="str">
            <v>534</v>
          </cell>
          <cell r="E1322" t="str">
            <v>SERTEC H'BAD</v>
          </cell>
        </row>
        <row r="1323">
          <cell r="A1323">
            <v>101325</v>
          </cell>
          <cell r="B1323" t="str">
            <v>A</v>
          </cell>
          <cell r="C1323" t="str">
            <v>SANJEEV KUMAR</v>
          </cell>
          <cell r="D1323" t="str">
            <v>538</v>
          </cell>
          <cell r="E1323" t="str">
            <v>SERTEC PATNA</v>
          </cell>
        </row>
        <row r="1324">
          <cell r="A1324">
            <v>101326</v>
          </cell>
          <cell r="B1324" t="str">
            <v>A</v>
          </cell>
          <cell r="C1324" t="str">
            <v>M GIREESH</v>
          </cell>
          <cell r="D1324" t="str">
            <v>369</v>
          </cell>
          <cell r="E1324" t="str">
            <v>AGRO-BELLARY</v>
          </cell>
        </row>
        <row r="1325">
          <cell r="A1325">
            <v>101327</v>
          </cell>
          <cell r="B1325" t="str">
            <v>A</v>
          </cell>
          <cell r="C1325" t="str">
            <v>B S VENKATESH</v>
          </cell>
          <cell r="D1325" t="str">
            <v>369</v>
          </cell>
          <cell r="E1325" t="str">
            <v>AGRO-BELLARY</v>
          </cell>
        </row>
        <row r="1326">
          <cell r="A1326">
            <v>101328</v>
          </cell>
          <cell r="B1326" t="str">
            <v>A</v>
          </cell>
          <cell r="C1326" t="str">
            <v>SYED SAMIULLA HUSSAIN</v>
          </cell>
          <cell r="D1326" t="str">
            <v>513</v>
          </cell>
          <cell r="E1326" t="str">
            <v>ACCM &amp; GDS B'LORE</v>
          </cell>
        </row>
        <row r="1327">
          <cell r="A1327">
            <v>101329</v>
          </cell>
          <cell r="B1327" t="str">
            <v>A</v>
          </cell>
          <cell r="C1327" t="str">
            <v>GAUTAM SARKAR</v>
          </cell>
          <cell r="D1327" t="str">
            <v>516</v>
          </cell>
          <cell r="E1327" t="str">
            <v>ACCM &amp; GDS CALCUTTA</v>
          </cell>
        </row>
        <row r="1328">
          <cell r="A1328">
            <v>101330</v>
          </cell>
          <cell r="B1328" t="str">
            <v>R</v>
          </cell>
          <cell r="C1328" t="str">
            <v>K PARTHASARATHY</v>
          </cell>
          <cell r="D1328" t="str">
            <v>511</v>
          </cell>
          <cell r="E1328" t="str">
            <v>ACCM &amp; GDS MADRAS</v>
          </cell>
        </row>
        <row r="1329">
          <cell r="A1329">
            <v>101331</v>
          </cell>
          <cell r="B1329" t="str">
            <v>R</v>
          </cell>
          <cell r="C1329" t="str">
            <v>N DHARMENDRA</v>
          </cell>
          <cell r="D1329" t="str">
            <v>514</v>
          </cell>
          <cell r="E1329" t="str">
            <v>ACCM &amp; GDS H'BAD</v>
          </cell>
        </row>
        <row r="1330">
          <cell r="A1330">
            <v>101332</v>
          </cell>
          <cell r="B1330" t="str">
            <v>A</v>
          </cell>
          <cell r="C1330" t="str">
            <v>DEBJIT MAITI</v>
          </cell>
          <cell r="D1330" t="str">
            <v>516</v>
          </cell>
          <cell r="E1330" t="str">
            <v>ACCM &amp; GDS CALCUTTA</v>
          </cell>
        </row>
        <row r="1331">
          <cell r="A1331">
            <v>101333</v>
          </cell>
          <cell r="B1331" t="str">
            <v>A</v>
          </cell>
          <cell r="C1331" t="str">
            <v>P VINAYKUMAR</v>
          </cell>
          <cell r="D1331" t="str">
            <v>514</v>
          </cell>
          <cell r="E1331" t="str">
            <v>ACCM &amp; GDS H'BAD</v>
          </cell>
        </row>
        <row r="1332">
          <cell r="A1332">
            <v>101334</v>
          </cell>
          <cell r="B1332" t="str">
            <v>R</v>
          </cell>
          <cell r="C1332" t="str">
            <v>RAJESH ROSHAN</v>
          </cell>
          <cell r="D1332" t="str">
            <v>514</v>
          </cell>
          <cell r="E1332" t="str">
            <v>ACCM &amp; GDS H'BAD</v>
          </cell>
        </row>
        <row r="1333">
          <cell r="A1333">
            <v>101335</v>
          </cell>
          <cell r="B1333" t="str">
            <v>A</v>
          </cell>
          <cell r="C1333" t="str">
            <v>L SIVAKUMAR</v>
          </cell>
          <cell r="D1333" t="str">
            <v>512</v>
          </cell>
          <cell r="E1333" t="str">
            <v>ACCM &amp; GDS ERNAKULAM</v>
          </cell>
        </row>
        <row r="1334">
          <cell r="A1334">
            <v>101336</v>
          </cell>
          <cell r="B1334" t="str">
            <v>A</v>
          </cell>
          <cell r="C1334" t="str">
            <v>VINOD LAHOREY</v>
          </cell>
          <cell r="D1334" t="str">
            <v>503</v>
          </cell>
          <cell r="E1334" t="str">
            <v>ACCM &amp; GDS INDORE</v>
          </cell>
        </row>
        <row r="1335">
          <cell r="A1335">
            <v>101337</v>
          </cell>
          <cell r="B1335" t="str">
            <v>A</v>
          </cell>
          <cell r="C1335" t="str">
            <v>S GANGOPADHYAY</v>
          </cell>
          <cell r="D1335" t="str">
            <v>536</v>
          </cell>
          <cell r="E1335" t="str">
            <v>SERTEC CALCUTTA</v>
          </cell>
        </row>
        <row r="1336">
          <cell r="A1336">
            <v>101338</v>
          </cell>
          <cell r="B1336" t="str">
            <v>A</v>
          </cell>
          <cell r="C1336" t="str">
            <v>GOPAL A MISTRY</v>
          </cell>
          <cell r="D1336" t="str">
            <v>521</v>
          </cell>
          <cell r="E1336" t="str">
            <v>SERTEC MUMBAI</v>
          </cell>
        </row>
        <row r="1337">
          <cell r="A1337">
            <v>101339</v>
          </cell>
          <cell r="B1337" t="str">
            <v>A</v>
          </cell>
          <cell r="C1337" t="str">
            <v>BMS NAGENDRA KUMAR</v>
          </cell>
          <cell r="D1337" t="str">
            <v>531</v>
          </cell>
          <cell r="E1337" t="str">
            <v>SERTEC MADRAS</v>
          </cell>
        </row>
        <row r="1338">
          <cell r="A1338">
            <v>101340</v>
          </cell>
          <cell r="B1338" t="str">
            <v>A</v>
          </cell>
          <cell r="C1338" t="str">
            <v>P V SAMBASIVA RAO</v>
          </cell>
          <cell r="D1338" t="str">
            <v>374</v>
          </cell>
          <cell r="E1338" t="str">
            <v>AGRO FIELD FORCE S'BAD</v>
          </cell>
        </row>
        <row r="1339">
          <cell r="A1339">
            <v>101341</v>
          </cell>
          <cell r="B1339" t="str">
            <v>R</v>
          </cell>
          <cell r="C1339" t="str">
            <v>G RAVINDRA PRASAD</v>
          </cell>
          <cell r="D1339" t="str">
            <v>374</v>
          </cell>
          <cell r="E1339" t="str">
            <v>AGRO FIELD FORCE S'BAD</v>
          </cell>
        </row>
        <row r="1340">
          <cell r="A1340">
            <v>101342</v>
          </cell>
          <cell r="B1340" t="str">
            <v>A</v>
          </cell>
          <cell r="C1340" t="str">
            <v>PRABIR K GUHA</v>
          </cell>
          <cell r="D1340" t="str">
            <v>355</v>
          </cell>
          <cell r="E1340" t="str">
            <v>AGRO MARKET DEVELOPMENT</v>
          </cell>
        </row>
        <row r="1341">
          <cell r="A1341">
            <v>101343</v>
          </cell>
          <cell r="B1341" t="str">
            <v>A</v>
          </cell>
          <cell r="C1341" t="str">
            <v>CH V NAGESHWARA RAO</v>
          </cell>
          <cell r="D1341" t="str">
            <v>374</v>
          </cell>
          <cell r="E1341" t="str">
            <v>AGRO FIELD FORCE S'BAD</v>
          </cell>
        </row>
        <row r="1342">
          <cell r="A1342">
            <v>101344</v>
          </cell>
          <cell r="B1342" t="str">
            <v>A</v>
          </cell>
          <cell r="C1342" t="str">
            <v>VINOD N KADAM</v>
          </cell>
          <cell r="D1342" t="str">
            <v>793</v>
          </cell>
          <cell r="E1342" t="str">
            <v>HAL-PUNE-VITAMIN-B2/B12</v>
          </cell>
        </row>
        <row r="1343">
          <cell r="A1343">
            <v>101345</v>
          </cell>
          <cell r="B1343" t="str">
            <v>R</v>
          </cell>
          <cell r="C1343" t="str">
            <v>PRASAD ZORE</v>
          </cell>
          <cell r="D1343" t="str">
            <v>852</v>
          </cell>
          <cell r="E1343" t="str">
            <v>PHARMA -ADMINISTRATION</v>
          </cell>
        </row>
        <row r="1344">
          <cell r="A1344">
            <v>101346</v>
          </cell>
          <cell r="B1344" t="str">
            <v>R</v>
          </cell>
          <cell r="C1344" t="str">
            <v>UDAY G REDKAR</v>
          </cell>
          <cell r="D1344" t="str">
            <v>973</v>
          </cell>
          <cell r="E1344" t="str">
            <v>Accounts</v>
          </cell>
        </row>
        <row r="1345">
          <cell r="A1345">
            <v>101347</v>
          </cell>
          <cell r="B1345" t="str">
            <v>R</v>
          </cell>
          <cell r="C1345" t="str">
            <v>SUBODH R KANCHI</v>
          </cell>
          <cell r="D1345" t="str">
            <v>851</v>
          </cell>
          <cell r="E1345" t="str">
            <v>MEDICAL</v>
          </cell>
        </row>
        <row r="1346">
          <cell r="A1346">
            <v>101348</v>
          </cell>
          <cell r="B1346" t="str">
            <v>A</v>
          </cell>
          <cell r="C1346" t="str">
            <v>DINESAN KUNNOOL</v>
          </cell>
          <cell r="D1346" t="str">
            <v>892</v>
          </cell>
          <cell r="E1346" t="str">
            <v>INTERNATIONAL TRADING PHARMA</v>
          </cell>
        </row>
        <row r="1347">
          <cell r="A1347">
            <v>101349</v>
          </cell>
          <cell r="B1347" t="str">
            <v>R</v>
          </cell>
          <cell r="C1347" t="str">
            <v>RAZI ABBAS</v>
          </cell>
          <cell r="D1347" t="str">
            <v>507</v>
          </cell>
          <cell r="E1347" t="str">
            <v>ACCM &amp; GDS LUCKNOW</v>
          </cell>
        </row>
        <row r="1348">
          <cell r="A1348">
            <v>101350</v>
          </cell>
          <cell r="B1348" t="str">
            <v>A</v>
          </cell>
          <cell r="C1348" t="str">
            <v>JOYDIP CHAKRABORTY</v>
          </cell>
          <cell r="D1348" t="str">
            <v>536</v>
          </cell>
          <cell r="E1348" t="str">
            <v>SERTEC CALCUTTA</v>
          </cell>
        </row>
        <row r="1349">
          <cell r="A1349">
            <v>101351</v>
          </cell>
          <cell r="B1349" t="str">
            <v>R</v>
          </cell>
          <cell r="C1349" t="str">
            <v>K RANGANATHAN</v>
          </cell>
          <cell r="D1349" t="str">
            <v>511</v>
          </cell>
          <cell r="E1349" t="str">
            <v>ACCM &amp; GDS MADRAS</v>
          </cell>
        </row>
        <row r="1350">
          <cell r="A1350">
            <v>101352</v>
          </cell>
          <cell r="B1350" t="str">
            <v>R</v>
          </cell>
          <cell r="C1350" t="str">
            <v>S RAMESH</v>
          </cell>
          <cell r="D1350" t="str">
            <v>511</v>
          </cell>
          <cell r="E1350" t="str">
            <v>ACCM &amp; GDS MADRAS</v>
          </cell>
        </row>
        <row r="1351">
          <cell r="A1351">
            <v>101353</v>
          </cell>
          <cell r="B1351" t="str">
            <v>A</v>
          </cell>
          <cell r="C1351" t="str">
            <v>D SRINIVASAN</v>
          </cell>
          <cell r="D1351" t="str">
            <v>511</v>
          </cell>
          <cell r="E1351" t="str">
            <v>ACCM &amp; GDS MADRAS</v>
          </cell>
        </row>
        <row r="1352">
          <cell r="A1352">
            <v>101354</v>
          </cell>
          <cell r="B1352" t="str">
            <v>A</v>
          </cell>
          <cell r="C1352" t="str">
            <v>SUKAMAL BANERJEE</v>
          </cell>
          <cell r="D1352" t="str">
            <v>516</v>
          </cell>
          <cell r="E1352" t="str">
            <v>ACCM &amp; GDS CALCUTTA</v>
          </cell>
        </row>
        <row r="1353">
          <cell r="A1353">
            <v>101355</v>
          </cell>
          <cell r="B1353" t="str">
            <v>A</v>
          </cell>
          <cell r="C1353" t="str">
            <v>VARGHESE POKKADEN</v>
          </cell>
          <cell r="D1353" t="str">
            <v>512</v>
          </cell>
          <cell r="E1353" t="str">
            <v>ACCM &amp; GDS ERNAKULAM</v>
          </cell>
        </row>
        <row r="1354">
          <cell r="A1354">
            <v>101356</v>
          </cell>
          <cell r="B1354" t="str">
            <v>A</v>
          </cell>
          <cell r="C1354" t="str">
            <v>SATHISH M GAUR</v>
          </cell>
          <cell r="D1354" t="str">
            <v>501</v>
          </cell>
          <cell r="E1354" t="str">
            <v>ACCM &amp; GDS MUMBAI</v>
          </cell>
        </row>
        <row r="1355">
          <cell r="A1355">
            <v>101357</v>
          </cell>
          <cell r="B1355" t="str">
            <v>R</v>
          </cell>
          <cell r="C1355" t="str">
            <v>Y SRINIVASA RAO</v>
          </cell>
          <cell r="D1355" t="str">
            <v>514</v>
          </cell>
          <cell r="E1355" t="str">
            <v>ACCM &amp; GDS H'BAD</v>
          </cell>
        </row>
        <row r="1356">
          <cell r="A1356">
            <v>101358</v>
          </cell>
          <cell r="B1356" t="str">
            <v>A</v>
          </cell>
          <cell r="C1356" t="str">
            <v>KAMAL KISHOR</v>
          </cell>
          <cell r="D1356" t="str">
            <v>524</v>
          </cell>
          <cell r="E1356" t="str">
            <v>SERTEC JAIPUR</v>
          </cell>
        </row>
        <row r="1357">
          <cell r="A1357">
            <v>101359</v>
          </cell>
          <cell r="B1357" t="str">
            <v>R</v>
          </cell>
          <cell r="C1357" t="str">
            <v>T KUMAR</v>
          </cell>
          <cell r="D1357" t="str">
            <v>531</v>
          </cell>
          <cell r="E1357" t="str">
            <v>SERTEC MADRAS</v>
          </cell>
        </row>
        <row r="1358">
          <cell r="A1358">
            <v>101360</v>
          </cell>
          <cell r="B1358" t="str">
            <v>A</v>
          </cell>
          <cell r="C1358" t="str">
            <v>P S VINOD PRASAD</v>
          </cell>
          <cell r="D1358" t="str">
            <v>374</v>
          </cell>
          <cell r="E1358" t="str">
            <v>AGRO FIELD FORCE S'BAD</v>
          </cell>
        </row>
        <row r="1359">
          <cell r="A1359">
            <v>101361</v>
          </cell>
          <cell r="B1359" t="str">
            <v>R</v>
          </cell>
          <cell r="C1359" t="str">
            <v>ADINARAYANA D</v>
          </cell>
          <cell r="D1359" t="str">
            <v>374</v>
          </cell>
          <cell r="E1359" t="str">
            <v>AGRO FIELD FORCE S'BAD</v>
          </cell>
        </row>
        <row r="1360">
          <cell r="A1360">
            <v>101362</v>
          </cell>
          <cell r="B1360" t="str">
            <v>A</v>
          </cell>
          <cell r="C1360" t="str">
            <v>KIRAN R MATHKAR</v>
          </cell>
          <cell r="D1360" t="str">
            <v>972</v>
          </cell>
          <cell r="E1360" t="str">
            <v>President Office</v>
          </cell>
        </row>
        <row r="1361">
          <cell r="A1361">
            <v>101363</v>
          </cell>
          <cell r="B1361" t="str">
            <v>R</v>
          </cell>
          <cell r="C1361" t="str">
            <v>KETANKUMAR K SHAH</v>
          </cell>
          <cell r="D1361" t="str">
            <v>504</v>
          </cell>
          <cell r="E1361" t="str">
            <v>ACCM &amp; GDS JAIPUR</v>
          </cell>
        </row>
        <row r="1362">
          <cell r="A1362">
            <v>101364</v>
          </cell>
          <cell r="B1362" t="str">
            <v>R</v>
          </cell>
          <cell r="C1362" t="str">
            <v>DINESH J SHUKLA</v>
          </cell>
          <cell r="D1362" t="str">
            <v>501</v>
          </cell>
          <cell r="E1362" t="str">
            <v>ACCM &amp; GDS MUMBAI</v>
          </cell>
        </row>
        <row r="1363">
          <cell r="A1363">
            <v>101365</v>
          </cell>
          <cell r="B1363" t="str">
            <v>A</v>
          </cell>
          <cell r="C1363" t="str">
            <v>VIJAY PAL SINGH</v>
          </cell>
          <cell r="D1363" t="str">
            <v>503</v>
          </cell>
          <cell r="E1363" t="str">
            <v>ACCM &amp; GDS INDORE</v>
          </cell>
        </row>
        <row r="1364">
          <cell r="A1364">
            <v>101366</v>
          </cell>
          <cell r="B1364" t="str">
            <v>R</v>
          </cell>
          <cell r="C1364" t="str">
            <v>SUDHIR MAKHIJA</v>
          </cell>
          <cell r="D1364" t="str">
            <v>505</v>
          </cell>
          <cell r="E1364" t="str">
            <v>ACCM &amp; GDS A'BAD</v>
          </cell>
        </row>
        <row r="1365">
          <cell r="A1365">
            <v>101367</v>
          </cell>
          <cell r="B1365" t="str">
            <v>A</v>
          </cell>
          <cell r="C1365" t="str">
            <v>KAUSHIK CHATTERJEE</v>
          </cell>
          <cell r="D1365" t="str">
            <v>536</v>
          </cell>
          <cell r="E1365" t="str">
            <v>SERTEC CALCUTTA</v>
          </cell>
        </row>
        <row r="1366">
          <cell r="A1366">
            <v>101368</v>
          </cell>
          <cell r="B1366" t="str">
            <v>A</v>
          </cell>
          <cell r="C1366" t="str">
            <v>V ANNADATE</v>
          </cell>
          <cell r="D1366" t="str">
            <v>973</v>
          </cell>
          <cell r="E1366" t="str">
            <v>Accounts</v>
          </cell>
        </row>
        <row r="1367">
          <cell r="A1367">
            <v>101369</v>
          </cell>
          <cell r="B1367" t="str">
            <v>R</v>
          </cell>
          <cell r="C1367" t="str">
            <v>V SRIDHAR</v>
          </cell>
          <cell r="D1367" t="str">
            <v>793</v>
          </cell>
          <cell r="E1367" t="str">
            <v>HAL-PUNE-VITAMIN-B2/B12</v>
          </cell>
        </row>
        <row r="1368">
          <cell r="A1368">
            <v>101370</v>
          </cell>
          <cell r="B1368" t="str">
            <v>A</v>
          </cell>
          <cell r="C1368" t="str">
            <v>BHAUSAHEB B MOHITE</v>
          </cell>
          <cell r="D1368" t="str">
            <v>793</v>
          </cell>
          <cell r="E1368" t="str">
            <v>HAL-PUNE-VITAMIN-B2/B12</v>
          </cell>
        </row>
        <row r="1369">
          <cell r="A1369">
            <v>101371</v>
          </cell>
          <cell r="B1369" t="str">
            <v>A</v>
          </cell>
          <cell r="C1369" t="str">
            <v>SUBHASH B DEOKAR</v>
          </cell>
          <cell r="D1369" t="str">
            <v>793</v>
          </cell>
          <cell r="E1369" t="str">
            <v>HAL-PUNE-VITAMIN-B2/B12</v>
          </cell>
        </row>
        <row r="1370">
          <cell r="A1370">
            <v>101372</v>
          </cell>
          <cell r="B1370" t="str">
            <v>R</v>
          </cell>
          <cell r="C1370" t="str">
            <v>P CHOUDHURY</v>
          </cell>
          <cell r="D1370" t="str">
            <v>536</v>
          </cell>
          <cell r="E1370" t="str">
            <v>SERTEC CALCUTTA</v>
          </cell>
        </row>
        <row r="1371">
          <cell r="A1371">
            <v>101373</v>
          </cell>
          <cell r="B1371" t="str">
            <v>A</v>
          </cell>
          <cell r="C1371" t="str">
            <v>ELDO JOSEPH</v>
          </cell>
          <cell r="D1371" t="str">
            <v>531</v>
          </cell>
          <cell r="E1371" t="str">
            <v>SERTEC MADRAS</v>
          </cell>
        </row>
        <row r="1372">
          <cell r="A1372">
            <v>101374</v>
          </cell>
          <cell r="B1372" t="str">
            <v>A</v>
          </cell>
          <cell r="C1372" t="str">
            <v>KALPESH SANGHVI</v>
          </cell>
          <cell r="D1372" t="str">
            <v>505</v>
          </cell>
          <cell r="E1372" t="str">
            <v>ACCM &amp; GDS A'BAD</v>
          </cell>
        </row>
        <row r="1373">
          <cell r="A1373">
            <v>101375</v>
          </cell>
          <cell r="B1373" t="str">
            <v>A</v>
          </cell>
          <cell r="C1373" t="str">
            <v>JYOT P KUMAR</v>
          </cell>
          <cell r="D1373" t="str">
            <v>501</v>
          </cell>
          <cell r="E1373" t="str">
            <v>ACCM &amp; GDS MUMBAI</v>
          </cell>
        </row>
        <row r="1374">
          <cell r="A1374">
            <v>101376</v>
          </cell>
          <cell r="B1374" t="str">
            <v>A</v>
          </cell>
          <cell r="C1374" t="str">
            <v>S  TIRUPATI RAO</v>
          </cell>
          <cell r="D1374" t="str">
            <v>514</v>
          </cell>
          <cell r="E1374" t="str">
            <v>ACCM &amp; GDS H'BAD</v>
          </cell>
        </row>
        <row r="1375">
          <cell r="A1375">
            <v>101377</v>
          </cell>
          <cell r="B1375" t="str">
            <v>R</v>
          </cell>
          <cell r="C1375" t="str">
            <v>MANISH SALVI</v>
          </cell>
          <cell r="D1375" t="str">
            <v>502</v>
          </cell>
          <cell r="E1375" t="str">
            <v>ACCM &amp; GDS PUNE</v>
          </cell>
        </row>
        <row r="1376">
          <cell r="A1376">
            <v>101378</v>
          </cell>
          <cell r="B1376" t="str">
            <v>R</v>
          </cell>
          <cell r="C1376" t="str">
            <v>R MANIMARAN</v>
          </cell>
          <cell r="D1376" t="str">
            <v>511</v>
          </cell>
          <cell r="E1376" t="str">
            <v>ACCM &amp; GDS MADRAS</v>
          </cell>
        </row>
        <row r="1377">
          <cell r="A1377">
            <v>101379</v>
          </cell>
          <cell r="B1377" t="str">
            <v>A</v>
          </cell>
          <cell r="C1377" t="str">
            <v>PARVEEN KUMAR</v>
          </cell>
          <cell r="D1377" t="str">
            <v>506</v>
          </cell>
          <cell r="E1377" t="str">
            <v>ACCM &amp; GDS DELHI</v>
          </cell>
        </row>
        <row r="1378">
          <cell r="A1378">
            <v>101380</v>
          </cell>
          <cell r="B1378" t="str">
            <v>A</v>
          </cell>
          <cell r="C1378" t="str">
            <v>KAILASH K  SHARMA</v>
          </cell>
          <cell r="D1378" t="str">
            <v>506</v>
          </cell>
          <cell r="E1378" t="str">
            <v>ACCM &amp; GDS DELHI</v>
          </cell>
        </row>
        <row r="1379">
          <cell r="A1379">
            <v>101381</v>
          </cell>
          <cell r="B1379" t="str">
            <v>A</v>
          </cell>
          <cell r="C1379" t="str">
            <v>ABHAY PRATAP SINGH SENGAR</v>
          </cell>
          <cell r="D1379" t="str">
            <v>506</v>
          </cell>
          <cell r="E1379" t="str">
            <v>ACCM &amp; GDS DELHI</v>
          </cell>
        </row>
        <row r="1380">
          <cell r="A1380">
            <v>101382</v>
          </cell>
          <cell r="B1380" t="str">
            <v>R</v>
          </cell>
          <cell r="C1380" t="str">
            <v>TARUN SATIJA</v>
          </cell>
          <cell r="D1380" t="str">
            <v>506</v>
          </cell>
          <cell r="E1380" t="str">
            <v>ACCM &amp; GDS DELHI</v>
          </cell>
        </row>
        <row r="1381">
          <cell r="A1381">
            <v>101383</v>
          </cell>
          <cell r="B1381" t="str">
            <v>R</v>
          </cell>
          <cell r="C1381" t="str">
            <v>KUNAL KUMAR</v>
          </cell>
          <cell r="D1381" t="str">
            <v>506</v>
          </cell>
          <cell r="E1381" t="str">
            <v>ACCM &amp; GDS DELHI</v>
          </cell>
        </row>
        <row r="1382">
          <cell r="A1382">
            <v>101384</v>
          </cell>
          <cell r="B1382" t="str">
            <v>R</v>
          </cell>
          <cell r="C1382" t="str">
            <v>GOVIND KUMAR</v>
          </cell>
          <cell r="D1382" t="str">
            <v>506</v>
          </cell>
          <cell r="E1382" t="str">
            <v>ACCM &amp; GDS DELHI</v>
          </cell>
        </row>
        <row r="1383">
          <cell r="A1383">
            <v>101385</v>
          </cell>
          <cell r="B1383" t="str">
            <v>A</v>
          </cell>
          <cell r="C1383" t="str">
            <v>SANKAR NARAYAN PRUSTY</v>
          </cell>
          <cell r="D1383" t="str">
            <v>519</v>
          </cell>
          <cell r="E1383" t="str">
            <v>ACCM &amp; GDS BURDWAN</v>
          </cell>
        </row>
        <row r="1384">
          <cell r="A1384">
            <v>101386</v>
          </cell>
          <cell r="B1384" t="str">
            <v>A</v>
          </cell>
          <cell r="C1384" t="str">
            <v>PRABHAT RANJAN</v>
          </cell>
          <cell r="D1384" t="str">
            <v>506</v>
          </cell>
          <cell r="E1384" t="str">
            <v>ACCM &amp; GDS DELHI</v>
          </cell>
        </row>
        <row r="1385">
          <cell r="A1385">
            <v>101387</v>
          </cell>
          <cell r="B1385" t="str">
            <v>A</v>
          </cell>
          <cell r="C1385" t="str">
            <v>SUNIL YADAV</v>
          </cell>
          <cell r="D1385" t="str">
            <v>365</v>
          </cell>
          <cell r="E1385" t="str">
            <v>AGRO-JAIPUR</v>
          </cell>
        </row>
        <row r="1386">
          <cell r="A1386">
            <v>101388</v>
          </cell>
          <cell r="B1386" t="str">
            <v>A</v>
          </cell>
          <cell r="C1386" t="str">
            <v>PRASAD B KULKARNI</v>
          </cell>
          <cell r="D1386" t="str">
            <v>793</v>
          </cell>
          <cell r="E1386" t="str">
            <v>HAL-PUNE-VITAMIN-B2/B12</v>
          </cell>
        </row>
        <row r="1387">
          <cell r="A1387">
            <v>101389</v>
          </cell>
          <cell r="B1387" t="str">
            <v>R</v>
          </cell>
          <cell r="C1387" t="str">
            <v>MANISH S SURVE</v>
          </cell>
          <cell r="D1387" t="str">
            <v>793</v>
          </cell>
          <cell r="E1387" t="str">
            <v>HAL-PUNE-VITAMIN-B2/B12</v>
          </cell>
        </row>
        <row r="1388">
          <cell r="A1388">
            <v>101390</v>
          </cell>
          <cell r="B1388" t="str">
            <v>A</v>
          </cell>
          <cell r="C1388" t="str">
            <v>VINAYAK S HEGDE</v>
          </cell>
          <cell r="D1388" t="str">
            <v>708</v>
          </cell>
          <cell r="E1388" t="str">
            <v>THANE PROJ.</v>
          </cell>
        </row>
        <row r="1389">
          <cell r="A1389">
            <v>101391</v>
          </cell>
          <cell r="B1389" t="str">
            <v>A</v>
          </cell>
          <cell r="C1389" t="str">
            <v>MUNAWAR K SHAIKH</v>
          </cell>
          <cell r="D1389" t="str">
            <v>973</v>
          </cell>
          <cell r="E1389" t="str">
            <v>Accounts</v>
          </cell>
        </row>
        <row r="1390">
          <cell r="A1390">
            <v>101392</v>
          </cell>
          <cell r="B1390" t="str">
            <v>A</v>
          </cell>
          <cell r="C1390" t="str">
            <v>ASHISH D DESHPANDE</v>
          </cell>
          <cell r="D1390" t="str">
            <v>973</v>
          </cell>
          <cell r="E1390" t="str">
            <v>Accounts</v>
          </cell>
        </row>
        <row r="1391">
          <cell r="A1391">
            <v>101393</v>
          </cell>
          <cell r="B1391" t="str">
            <v>R</v>
          </cell>
          <cell r="C1391" t="str">
            <v>JITENDRA C SALI</v>
          </cell>
          <cell r="D1391" t="str">
            <v>521</v>
          </cell>
          <cell r="E1391" t="str">
            <v>SERTEC MUMBAI</v>
          </cell>
        </row>
        <row r="1392">
          <cell r="A1392">
            <v>101394</v>
          </cell>
          <cell r="B1392" t="str">
            <v>A</v>
          </cell>
          <cell r="C1392" t="str">
            <v>SOUMYA SUVRA CHATTERJEE</v>
          </cell>
          <cell r="D1392" t="str">
            <v>536</v>
          </cell>
          <cell r="E1392" t="str">
            <v>SERTEC CALCUTTA</v>
          </cell>
        </row>
        <row r="1393">
          <cell r="A1393">
            <v>101395</v>
          </cell>
          <cell r="B1393" t="str">
            <v>A</v>
          </cell>
          <cell r="C1393" t="str">
            <v>R NAGESH</v>
          </cell>
          <cell r="D1393" t="str">
            <v>533</v>
          </cell>
          <cell r="E1393" t="str">
            <v>SERTEC BANGALORE</v>
          </cell>
        </row>
        <row r="1394">
          <cell r="A1394">
            <v>101396</v>
          </cell>
          <cell r="B1394" t="str">
            <v>A</v>
          </cell>
          <cell r="C1394" t="str">
            <v>MANJAPPA B</v>
          </cell>
          <cell r="D1394" t="str">
            <v>533</v>
          </cell>
          <cell r="E1394" t="str">
            <v>SERTEC BANGALORE</v>
          </cell>
        </row>
        <row r="1395">
          <cell r="A1395">
            <v>101397</v>
          </cell>
          <cell r="B1395" t="str">
            <v>A</v>
          </cell>
          <cell r="C1395" t="str">
            <v>AJAYKUMAR T PATEL</v>
          </cell>
          <cell r="D1395" t="str">
            <v>505</v>
          </cell>
          <cell r="E1395" t="str">
            <v>ACCM &amp; GDS A'BAD</v>
          </cell>
        </row>
        <row r="1396">
          <cell r="A1396">
            <v>101398</v>
          </cell>
          <cell r="B1396" t="str">
            <v>R</v>
          </cell>
          <cell r="C1396" t="str">
            <v>R RAVIKUMAR</v>
          </cell>
          <cell r="D1396" t="str">
            <v>511</v>
          </cell>
          <cell r="E1396" t="str">
            <v>ACCM &amp; GDS MADRAS</v>
          </cell>
        </row>
        <row r="1397">
          <cell r="A1397">
            <v>101399</v>
          </cell>
          <cell r="B1397" t="str">
            <v>A</v>
          </cell>
          <cell r="C1397" t="str">
            <v>NETRA MANI BHUYAN</v>
          </cell>
          <cell r="D1397" t="str">
            <v>517</v>
          </cell>
          <cell r="E1397" t="str">
            <v>ACCM &amp; GDS GUWAHATI</v>
          </cell>
        </row>
        <row r="1398">
          <cell r="A1398">
            <v>101400</v>
          </cell>
          <cell r="B1398" t="str">
            <v>A</v>
          </cell>
          <cell r="C1398" t="str">
            <v>P RAJASEKARAN</v>
          </cell>
          <cell r="D1398" t="str">
            <v>511</v>
          </cell>
          <cell r="E1398" t="str">
            <v>ACCM &amp; GDS MADRAS</v>
          </cell>
        </row>
        <row r="1399">
          <cell r="A1399">
            <v>101401</v>
          </cell>
          <cell r="B1399" t="str">
            <v>A</v>
          </cell>
          <cell r="C1399" t="str">
            <v>T CHANDRA SEKAR REDDY</v>
          </cell>
          <cell r="D1399" t="str">
            <v>513</v>
          </cell>
          <cell r="E1399" t="str">
            <v>ACCM &amp; GDS B'LORE</v>
          </cell>
        </row>
        <row r="1400">
          <cell r="A1400">
            <v>101402</v>
          </cell>
          <cell r="B1400" t="str">
            <v>A</v>
          </cell>
          <cell r="C1400" t="str">
            <v>T R SHASHIDHAR</v>
          </cell>
          <cell r="D1400" t="str">
            <v>513</v>
          </cell>
          <cell r="E1400" t="str">
            <v>ACCM &amp; GDS B'LORE</v>
          </cell>
        </row>
        <row r="1401">
          <cell r="A1401">
            <v>101403</v>
          </cell>
          <cell r="B1401" t="str">
            <v>A</v>
          </cell>
          <cell r="C1401" t="str">
            <v>ASHOK NATH JHA</v>
          </cell>
          <cell r="D1401" t="str">
            <v>503</v>
          </cell>
          <cell r="E1401" t="str">
            <v>ACCM &amp; GDS INDORE</v>
          </cell>
        </row>
        <row r="1402">
          <cell r="A1402">
            <v>101404</v>
          </cell>
          <cell r="B1402" t="str">
            <v>A</v>
          </cell>
          <cell r="C1402" t="str">
            <v>BIDYUT K BISWAS</v>
          </cell>
          <cell r="D1402" t="str">
            <v>503</v>
          </cell>
          <cell r="E1402" t="str">
            <v>ACCM &amp; GDS INDORE</v>
          </cell>
        </row>
        <row r="1403">
          <cell r="A1403">
            <v>101405</v>
          </cell>
          <cell r="B1403" t="str">
            <v>A</v>
          </cell>
          <cell r="C1403" t="str">
            <v>PRASHANT Y KADAM</v>
          </cell>
          <cell r="D1403" t="str">
            <v>502</v>
          </cell>
          <cell r="E1403" t="str">
            <v>ACCM &amp; GDS PUNE</v>
          </cell>
        </row>
        <row r="1404">
          <cell r="A1404">
            <v>101406</v>
          </cell>
          <cell r="B1404" t="str">
            <v>R</v>
          </cell>
          <cell r="C1404" t="str">
            <v>R C NARASIMHULU</v>
          </cell>
          <cell r="D1404" t="str">
            <v>514</v>
          </cell>
          <cell r="E1404" t="str">
            <v>ACCM &amp; GDS H'BAD</v>
          </cell>
        </row>
        <row r="1405">
          <cell r="A1405">
            <v>101407</v>
          </cell>
          <cell r="B1405" t="str">
            <v>A</v>
          </cell>
          <cell r="C1405" t="str">
            <v>J SURESH</v>
          </cell>
          <cell r="D1405" t="str">
            <v>514</v>
          </cell>
          <cell r="E1405" t="str">
            <v>ACCM &amp; GDS H'BAD</v>
          </cell>
        </row>
        <row r="1406">
          <cell r="A1406">
            <v>101408</v>
          </cell>
          <cell r="B1406" t="str">
            <v>A</v>
          </cell>
          <cell r="C1406" t="str">
            <v>S NAGARAJAN</v>
          </cell>
          <cell r="D1406" t="str">
            <v>512</v>
          </cell>
          <cell r="E1406" t="str">
            <v>ACCM &amp; GDS ERNAKULAM</v>
          </cell>
        </row>
        <row r="1407">
          <cell r="A1407">
            <v>101409</v>
          </cell>
          <cell r="B1407" t="str">
            <v>A</v>
          </cell>
          <cell r="C1407" t="str">
            <v>SUHAS PANDE</v>
          </cell>
          <cell r="D1407" t="str">
            <v>502</v>
          </cell>
          <cell r="E1407" t="str">
            <v>ACCM &amp; GDS PUNE</v>
          </cell>
        </row>
        <row r="1408">
          <cell r="A1408">
            <v>101410</v>
          </cell>
          <cell r="B1408" t="str">
            <v>A</v>
          </cell>
          <cell r="C1408" t="str">
            <v>SIVA RAMA SUBRAMANIAM</v>
          </cell>
          <cell r="D1408" t="str">
            <v>511</v>
          </cell>
          <cell r="E1408" t="str">
            <v>ACCM &amp; GDS MADRAS</v>
          </cell>
        </row>
        <row r="1409">
          <cell r="A1409">
            <v>101411</v>
          </cell>
          <cell r="B1409" t="str">
            <v>A</v>
          </cell>
          <cell r="C1409" t="str">
            <v>SUDHIR KRISHNAN NAIR</v>
          </cell>
          <cell r="D1409" t="str">
            <v>512</v>
          </cell>
          <cell r="E1409" t="str">
            <v>ACCM &amp; GDS ERNAKULAM</v>
          </cell>
        </row>
        <row r="1410">
          <cell r="A1410">
            <v>101412</v>
          </cell>
          <cell r="B1410" t="str">
            <v>R</v>
          </cell>
          <cell r="C1410" t="str">
            <v>TUMPA SENGUPTA</v>
          </cell>
          <cell r="D1410" t="str">
            <v>852</v>
          </cell>
          <cell r="E1410" t="str">
            <v>PHARMA -ADMINISTRATION</v>
          </cell>
        </row>
        <row r="1411">
          <cell r="A1411">
            <v>101413</v>
          </cell>
          <cell r="B1411" t="str">
            <v>A</v>
          </cell>
          <cell r="C1411" t="str">
            <v>SHILPA M PATHRIKAR</v>
          </cell>
          <cell r="D1411" t="str">
            <v>851</v>
          </cell>
          <cell r="E1411" t="str">
            <v>MEDICAL</v>
          </cell>
        </row>
        <row r="1412">
          <cell r="A1412">
            <v>101414</v>
          </cell>
          <cell r="B1412" t="str">
            <v>R</v>
          </cell>
          <cell r="C1412" t="str">
            <v>RAHUL U PRABHUDESAI</v>
          </cell>
          <cell r="D1412" t="str">
            <v>983</v>
          </cell>
          <cell r="E1412" t="str">
            <v>Projects</v>
          </cell>
        </row>
        <row r="1413">
          <cell r="A1413">
            <v>101415</v>
          </cell>
          <cell r="B1413" t="str">
            <v>A</v>
          </cell>
          <cell r="C1413" t="str">
            <v>ABHIJIT A JOSHI</v>
          </cell>
          <cell r="D1413" t="str">
            <v>793</v>
          </cell>
          <cell r="E1413" t="str">
            <v>HAL-PUNE-VITAMIN-B2/B12</v>
          </cell>
        </row>
        <row r="1414">
          <cell r="A1414">
            <v>101416</v>
          </cell>
          <cell r="B1414" t="str">
            <v>A</v>
          </cell>
          <cell r="C1414" t="str">
            <v>A C VENUGOPALAN</v>
          </cell>
          <cell r="D1414" t="str">
            <v>355</v>
          </cell>
          <cell r="E1414" t="str">
            <v>AGRO MARKET DEVELOPMENT</v>
          </cell>
        </row>
        <row r="1415">
          <cell r="A1415">
            <v>101417</v>
          </cell>
          <cell r="B1415" t="str">
            <v>A</v>
          </cell>
          <cell r="C1415" t="str">
            <v>JYOTI KANCHAN</v>
          </cell>
          <cell r="D1415" t="str">
            <v>393</v>
          </cell>
          <cell r="E1415" t="str">
            <v>AGRO-INTERNATIONAL TRADING</v>
          </cell>
        </row>
        <row r="1416">
          <cell r="A1416">
            <v>101418</v>
          </cell>
          <cell r="B1416" t="str">
            <v>R</v>
          </cell>
          <cell r="C1416" t="str">
            <v>PAWAN KUMAR BHAGAT</v>
          </cell>
          <cell r="D1416" t="str">
            <v>504</v>
          </cell>
          <cell r="E1416" t="str">
            <v>ACCM &amp; GDS JAIPUR</v>
          </cell>
        </row>
        <row r="1417">
          <cell r="A1417">
            <v>101419</v>
          </cell>
          <cell r="B1417" t="str">
            <v>R</v>
          </cell>
          <cell r="C1417" t="str">
            <v>SANJEEV SINGH RATHORE</v>
          </cell>
          <cell r="D1417" t="str">
            <v>504</v>
          </cell>
          <cell r="E1417" t="str">
            <v>ACCM &amp; GDS JAIPUR</v>
          </cell>
        </row>
        <row r="1418">
          <cell r="A1418">
            <v>101420</v>
          </cell>
          <cell r="B1418" t="str">
            <v>A</v>
          </cell>
          <cell r="C1418" t="str">
            <v>ASHISH AMRITKAR</v>
          </cell>
          <cell r="D1418" t="str">
            <v>502</v>
          </cell>
          <cell r="E1418" t="str">
            <v>ACCM &amp; GDS PUNE</v>
          </cell>
        </row>
        <row r="1419">
          <cell r="A1419">
            <v>101421</v>
          </cell>
          <cell r="B1419" t="str">
            <v>R</v>
          </cell>
          <cell r="C1419" t="str">
            <v>JAKEER HUSSAIN SHAIK</v>
          </cell>
          <cell r="D1419" t="str">
            <v>514</v>
          </cell>
          <cell r="E1419" t="str">
            <v>ACCM &amp; GDS H'BAD</v>
          </cell>
        </row>
        <row r="1420">
          <cell r="A1420">
            <v>101422</v>
          </cell>
          <cell r="B1420" t="str">
            <v>A</v>
          </cell>
          <cell r="C1420" t="str">
            <v>JAGAT SINGH RATHORE</v>
          </cell>
          <cell r="D1420" t="str">
            <v>504</v>
          </cell>
          <cell r="E1420" t="str">
            <v>ACCM &amp; GDS JAIPUR</v>
          </cell>
        </row>
        <row r="1421">
          <cell r="A1421">
            <v>101423</v>
          </cell>
          <cell r="B1421" t="str">
            <v>A</v>
          </cell>
          <cell r="C1421" t="str">
            <v>DHIMAN ROY</v>
          </cell>
          <cell r="D1421" t="str">
            <v>516</v>
          </cell>
          <cell r="E1421" t="str">
            <v>ACCM &amp; GDS CALCUTTA</v>
          </cell>
        </row>
        <row r="1422">
          <cell r="A1422">
            <v>101424</v>
          </cell>
          <cell r="B1422" t="str">
            <v>A</v>
          </cell>
          <cell r="C1422" t="str">
            <v>NARENDRA SINGH</v>
          </cell>
          <cell r="D1422" t="str">
            <v>518</v>
          </cell>
          <cell r="E1422" t="str">
            <v>ACCM &amp; GDS PATNA</v>
          </cell>
        </row>
        <row r="1423">
          <cell r="A1423">
            <v>101425</v>
          </cell>
          <cell r="B1423" t="str">
            <v>A</v>
          </cell>
          <cell r="C1423" t="str">
            <v>AVINASH CHAVAN</v>
          </cell>
          <cell r="D1423" t="str">
            <v>502</v>
          </cell>
          <cell r="E1423" t="str">
            <v>ACCM &amp; GDS PUNE</v>
          </cell>
        </row>
        <row r="1424">
          <cell r="A1424">
            <v>101426</v>
          </cell>
          <cell r="B1424" t="str">
            <v>A</v>
          </cell>
          <cell r="C1424" t="str">
            <v>SHAIKH MEHTABUDDIN</v>
          </cell>
          <cell r="D1424" t="str">
            <v>521</v>
          </cell>
          <cell r="E1424" t="str">
            <v>SERTEC MUMBAI</v>
          </cell>
        </row>
        <row r="1425">
          <cell r="A1425">
            <v>101427</v>
          </cell>
          <cell r="B1425" t="str">
            <v>R</v>
          </cell>
          <cell r="C1425" t="str">
            <v>SUMANTA BARUA</v>
          </cell>
          <cell r="D1425" t="str">
            <v>526</v>
          </cell>
          <cell r="E1425" t="str">
            <v>SERTEC DELHI</v>
          </cell>
        </row>
        <row r="1426">
          <cell r="A1426">
            <v>101428</v>
          </cell>
          <cell r="B1426" t="str">
            <v>A</v>
          </cell>
          <cell r="C1426" t="str">
            <v>SHIV ISSAR</v>
          </cell>
          <cell r="D1426" t="str">
            <v>526</v>
          </cell>
          <cell r="E1426" t="str">
            <v>SERTEC DELHI</v>
          </cell>
        </row>
        <row r="1427">
          <cell r="A1427">
            <v>101429</v>
          </cell>
          <cell r="B1427" t="str">
            <v>R</v>
          </cell>
          <cell r="C1427" t="str">
            <v>SONAL AMBUJ SRIVASTAVA</v>
          </cell>
          <cell r="D1427" t="str">
            <v>536</v>
          </cell>
          <cell r="E1427" t="str">
            <v>SERTEC CALCUTTA</v>
          </cell>
        </row>
        <row r="1428">
          <cell r="A1428">
            <v>101430</v>
          </cell>
          <cell r="B1428" t="str">
            <v>A</v>
          </cell>
          <cell r="C1428" t="str">
            <v>RAJNEESH SHARMA</v>
          </cell>
          <cell r="D1428" t="str">
            <v>526</v>
          </cell>
          <cell r="E1428" t="str">
            <v>SERTEC DELHI</v>
          </cell>
        </row>
        <row r="1429">
          <cell r="A1429">
            <v>101431</v>
          </cell>
          <cell r="B1429" t="str">
            <v>A</v>
          </cell>
          <cell r="C1429" t="str">
            <v>ANIL G RASKAR</v>
          </cell>
          <cell r="D1429" t="str">
            <v>793</v>
          </cell>
          <cell r="E1429" t="str">
            <v>HAL-PUNE-VITAMIN-B2/B12</v>
          </cell>
        </row>
        <row r="1430">
          <cell r="A1430">
            <v>101432</v>
          </cell>
          <cell r="B1430" t="str">
            <v>A</v>
          </cell>
          <cell r="C1430" t="str">
            <v>KEDAR K NERURKAR</v>
          </cell>
          <cell r="D1430" t="str">
            <v>793</v>
          </cell>
          <cell r="E1430" t="str">
            <v>HAL-PUNE-VITAMIN-B2/B12</v>
          </cell>
        </row>
        <row r="1431">
          <cell r="A1431">
            <v>101433</v>
          </cell>
          <cell r="B1431" t="str">
            <v>A</v>
          </cell>
          <cell r="C1431" t="str">
            <v>KALPESH N BAJARIA</v>
          </cell>
          <cell r="D1431" t="str">
            <v>973</v>
          </cell>
          <cell r="E1431" t="str">
            <v>Accounts</v>
          </cell>
        </row>
        <row r="1432">
          <cell r="A1432">
            <v>101434</v>
          </cell>
          <cell r="B1432" t="str">
            <v>A</v>
          </cell>
          <cell r="C1432" t="str">
            <v>SHILPA GAIKWAD</v>
          </cell>
          <cell r="D1432" t="str">
            <v>855</v>
          </cell>
          <cell r="E1432" t="str">
            <v>PHARMA PROMOTION ACCUMED</v>
          </cell>
        </row>
        <row r="1433">
          <cell r="A1433">
            <v>101435</v>
          </cell>
          <cell r="B1433" t="str">
            <v>R</v>
          </cell>
          <cell r="C1433" t="str">
            <v>PRAJAKTA S SHETYE</v>
          </cell>
          <cell r="D1433" t="str">
            <v>971</v>
          </cell>
          <cell r="E1433" t="str">
            <v>Central Administration</v>
          </cell>
        </row>
        <row r="1434">
          <cell r="A1434">
            <v>101436</v>
          </cell>
          <cell r="B1434" t="str">
            <v>A</v>
          </cell>
          <cell r="C1434" t="str">
            <v>AMIT KUMAR</v>
          </cell>
          <cell r="D1434" t="str">
            <v>363</v>
          </cell>
          <cell r="E1434" t="str">
            <v>AGRO-KANPUR</v>
          </cell>
        </row>
        <row r="1435">
          <cell r="A1435">
            <v>101437</v>
          </cell>
          <cell r="B1435" t="str">
            <v>A</v>
          </cell>
          <cell r="C1435" t="str">
            <v>ANAND SHARMA</v>
          </cell>
          <cell r="D1435" t="str">
            <v>365</v>
          </cell>
          <cell r="E1435" t="str">
            <v>AGRO-JAIPUR</v>
          </cell>
        </row>
        <row r="1436">
          <cell r="A1436">
            <v>101438</v>
          </cell>
          <cell r="B1436" t="str">
            <v>R</v>
          </cell>
          <cell r="C1436" t="str">
            <v>S BALASUBRAMANIAN</v>
          </cell>
          <cell r="D1436" t="str">
            <v>985</v>
          </cell>
          <cell r="E1436" t="str">
            <v>HML</v>
          </cell>
        </row>
        <row r="1437">
          <cell r="A1437">
            <v>101439</v>
          </cell>
          <cell r="B1437" t="str">
            <v>A</v>
          </cell>
          <cell r="C1437" t="str">
            <v>SHAILESH IYENGAR</v>
          </cell>
          <cell r="D1437" t="str">
            <v>501</v>
          </cell>
          <cell r="E1437" t="str">
            <v>ACCM &amp; GDS MUMBAI</v>
          </cell>
        </row>
        <row r="1438">
          <cell r="A1438">
            <v>101440</v>
          </cell>
          <cell r="B1438" t="str">
            <v>A</v>
          </cell>
          <cell r="C1438" t="str">
            <v>JAGADISH KUMAR</v>
          </cell>
          <cell r="D1438" t="str">
            <v>514</v>
          </cell>
          <cell r="E1438" t="str">
            <v>ACCM &amp; GDS H'BAD</v>
          </cell>
        </row>
        <row r="1439">
          <cell r="A1439">
            <v>101441</v>
          </cell>
          <cell r="B1439" t="str">
            <v>A</v>
          </cell>
          <cell r="C1439" t="str">
            <v>ANIL VYAS</v>
          </cell>
          <cell r="D1439" t="str">
            <v>504</v>
          </cell>
          <cell r="E1439" t="str">
            <v>ACCM &amp; GDS JAIPUR</v>
          </cell>
        </row>
        <row r="1440">
          <cell r="A1440">
            <v>101442</v>
          </cell>
          <cell r="B1440" t="str">
            <v>A</v>
          </cell>
          <cell r="C1440" t="str">
            <v>VIVEK NIGAM</v>
          </cell>
          <cell r="D1440" t="str">
            <v>507</v>
          </cell>
          <cell r="E1440" t="str">
            <v>ACCM &amp; GDS LUCKNOW</v>
          </cell>
        </row>
        <row r="1441">
          <cell r="A1441">
            <v>101443</v>
          </cell>
          <cell r="B1441" t="str">
            <v>A</v>
          </cell>
          <cell r="C1441" t="str">
            <v>PARESH P MEVADA</v>
          </cell>
          <cell r="D1441" t="str">
            <v>505</v>
          </cell>
          <cell r="E1441" t="str">
            <v>ACCM &amp; GDS A'BAD</v>
          </cell>
        </row>
        <row r="1442">
          <cell r="A1442">
            <v>101444</v>
          </cell>
          <cell r="B1442" t="str">
            <v>A</v>
          </cell>
          <cell r="C1442" t="str">
            <v>DEEPENDRA SINGH RAUTELA</v>
          </cell>
          <cell r="D1442" t="str">
            <v>507</v>
          </cell>
          <cell r="E1442" t="str">
            <v>ACCM &amp; GDS LUCKNOW</v>
          </cell>
        </row>
        <row r="1443">
          <cell r="A1443">
            <v>101445</v>
          </cell>
          <cell r="B1443" t="str">
            <v>A</v>
          </cell>
          <cell r="C1443" t="str">
            <v>RAJENDRA P MUSALE</v>
          </cell>
          <cell r="D1443" t="str">
            <v>502</v>
          </cell>
          <cell r="E1443" t="str">
            <v>ACCM &amp; GDS PUNE</v>
          </cell>
        </row>
        <row r="1444">
          <cell r="A1444">
            <v>101446</v>
          </cell>
          <cell r="B1444" t="str">
            <v>A</v>
          </cell>
          <cell r="C1444" t="str">
            <v>RAM BAHADUR PRADHAN</v>
          </cell>
          <cell r="D1444" t="str">
            <v>517</v>
          </cell>
          <cell r="E1444" t="str">
            <v>ACCM &amp; GDS GUWAHATI</v>
          </cell>
        </row>
        <row r="1445">
          <cell r="A1445">
            <v>101447</v>
          </cell>
          <cell r="B1445" t="str">
            <v>A</v>
          </cell>
          <cell r="C1445" t="str">
            <v>SACHIN SHARMA</v>
          </cell>
          <cell r="D1445" t="str">
            <v>506</v>
          </cell>
          <cell r="E1445" t="str">
            <v>ACCM &amp; GDS DELHI</v>
          </cell>
        </row>
        <row r="1446">
          <cell r="A1446">
            <v>101448</v>
          </cell>
          <cell r="B1446" t="str">
            <v>A</v>
          </cell>
          <cell r="C1446" t="str">
            <v>JATIN ANEJA</v>
          </cell>
          <cell r="D1446" t="str">
            <v>507</v>
          </cell>
          <cell r="E1446" t="str">
            <v>ACCM &amp; GDS LUCKNOW</v>
          </cell>
        </row>
        <row r="1447">
          <cell r="A1447">
            <v>101449</v>
          </cell>
          <cell r="B1447" t="str">
            <v>A</v>
          </cell>
          <cell r="C1447" t="str">
            <v>PRASHANT BOKEY</v>
          </cell>
          <cell r="D1447" t="str">
            <v>973</v>
          </cell>
          <cell r="E1447" t="str">
            <v>Accounts</v>
          </cell>
        </row>
        <row r="1448">
          <cell r="A1448">
            <v>101450</v>
          </cell>
          <cell r="B1448" t="str">
            <v>A</v>
          </cell>
          <cell r="C1448" t="str">
            <v>NEERAJ JAIN</v>
          </cell>
          <cell r="D1448" t="str">
            <v>972</v>
          </cell>
          <cell r="E1448" t="str">
            <v>President Office</v>
          </cell>
        </row>
        <row r="1449">
          <cell r="A1449">
            <v>101451</v>
          </cell>
          <cell r="B1449" t="str">
            <v>R</v>
          </cell>
          <cell r="C1449" t="str">
            <v>VINAY ANGNE</v>
          </cell>
          <cell r="D1449" t="str">
            <v>971</v>
          </cell>
          <cell r="E1449" t="str">
            <v>Central Administration</v>
          </cell>
        </row>
        <row r="1450">
          <cell r="A1450">
            <v>101452</v>
          </cell>
          <cell r="B1450" t="str">
            <v>A</v>
          </cell>
          <cell r="C1450" t="str">
            <v>ABHAY D KOTHAWALE</v>
          </cell>
          <cell r="D1450" t="str">
            <v>793</v>
          </cell>
          <cell r="E1450" t="str">
            <v>HAL-PUNE-VITAMIN-B2/B12</v>
          </cell>
        </row>
        <row r="1451">
          <cell r="A1451">
            <v>101453</v>
          </cell>
          <cell r="B1451" t="str">
            <v>A</v>
          </cell>
          <cell r="C1451" t="str">
            <v>HIRDAYESH KUMAR</v>
          </cell>
          <cell r="D1451" t="str">
            <v>793</v>
          </cell>
          <cell r="E1451" t="str">
            <v>HAL-PUNE-VITAMIN-B2/B12</v>
          </cell>
        </row>
        <row r="1452">
          <cell r="A1452">
            <v>101454</v>
          </cell>
          <cell r="B1452" t="str">
            <v>A</v>
          </cell>
          <cell r="C1452" t="str">
            <v>JASPAL C SHARMA</v>
          </cell>
          <cell r="D1452" t="str">
            <v>361</v>
          </cell>
          <cell r="E1452" t="str">
            <v>AGRO-BHATINDA</v>
          </cell>
        </row>
        <row r="1453">
          <cell r="A1453">
            <v>101455</v>
          </cell>
          <cell r="B1453" t="str">
            <v>A</v>
          </cell>
          <cell r="C1453" t="str">
            <v>HANS RAJ GODARA</v>
          </cell>
          <cell r="D1453" t="str">
            <v>365</v>
          </cell>
          <cell r="E1453" t="str">
            <v>AGRO-JAIPUR</v>
          </cell>
        </row>
        <row r="1454">
          <cell r="A1454">
            <v>101456</v>
          </cell>
          <cell r="B1454" t="str">
            <v>A</v>
          </cell>
          <cell r="C1454" t="str">
            <v>ASHISH THAKKAR</v>
          </cell>
          <cell r="D1454" t="str">
            <v>505</v>
          </cell>
          <cell r="E1454" t="str">
            <v>ACCM &amp; GDS A'BAD</v>
          </cell>
        </row>
        <row r="1455">
          <cell r="A1455">
            <v>101457</v>
          </cell>
          <cell r="B1455" t="str">
            <v>A</v>
          </cell>
          <cell r="C1455" t="str">
            <v>TAIKHUM A GITTHAM</v>
          </cell>
          <cell r="D1455" t="str">
            <v>501</v>
          </cell>
          <cell r="E1455" t="str">
            <v>ACCM &amp; GDS MUMBAI</v>
          </cell>
        </row>
        <row r="1456">
          <cell r="A1456">
            <v>101458</v>
          </cell>
          <cell r="B1456" t="str">
            <v>A</v>
          </cell>
          <cell r="C1456" t="str">
            <v>MANGESH  AWATE</v>
          </cell>
          <cell r="D1456" t="str">
            <v>501</v>
          </cell>
          <cell r="E1456" t="str">
            <v>ACCM &amp; GDS MUMBAI</v>
          </cell>
        </row>
        <row r="1457">
          <cell r="A1457">
            <v>101459</v>
          </cell>
          <cell r="B1457" t="str">
            <v>A</v>
          </cell>
          <cell r="C1457" t="str">
            <v>VIVEK A SHARMA</v>
          </cell>
          <cell r="D1457" t="str">
            <v>501</v>
          </cell>
          <cell r="E1457" t="str">
            <v>ACCM &amp; GDS MUMBAI</v>
          </cell>
        </row>
        <row r="1458">
          <cell r="A1458">
            <v>101460</v>
          </cell>
          <cell r="B1458" t="str">
            <v>A</v>
          </cell>
          <cell r="C1458" t="str">
            <v>SHANTANU SEN</v>
          </cell>
          <cell r="D1458" t="str">
            <v>516</v>
          </cell>
          <cell r="E1458" t="str">
            <v>ACCM &amp; GDS CALCUTTA</v>
          </cell>
        </row>
        <row r="1459">
          <cell r="A1459">
            <v>101461</v>
          </cell>
          <cell r="B1459" t="str">
            <v>A</v>
          </cell>
          <cell r="C1459" t="str">
            <v>NAVEEN M</v>
          </cell>
          <cell r="D1459" t="str">
            <v>513</v>
          </cell>
          <cell r="E1459" t="str">
            <v>ACCM &amp; GDS B'LORE</v>
          </cell>
        </row>
        <row r="1460">
          <cell r="A1460">
            <v>101462</v>
          </cell>
          <cell r="B1460" t="str">
            <v>A</v>
          </cell>
          <cell r="C1460" t="str">
            <v>SIVAKUMAR BIRADAR</v>
          </cell>
          <cell r="D1460" t="str">
            <v>513</v>
          </cell>
          <cell r="E1460" t="str">
            <v>ACCM &amp; GDS B'LORE</v>
          </cell>
        </row>
        <row r="1461">
          <cell r="A1461">
            <v>101463</v>
          </cell>
          <cell r="B1461" t="str">
            <v>R</v>
          </cell>
          <cell r="C1461" t="str">
            <v>P D ANOOP</v>
          </cell>
          <cell r="D1461" t="str">
            <v>526</v>
          </cell>
          <cell r="E1461" t="str">
            <v>SERTEC DELHI</v>
          </cell>
        </row>
        <row r="1462">
          <cell r="A1462">
            <v>101464</v>
          </cell>
          <cell r="B1462" t="str">
            <v>A</v>
          </cell>
          <cell r="C1462" t="str">
            <v>RAJIB DAS</v>
          </cell>
          <cell r="D1462" t="str">
            <v>536</v>
          </cell>
          <cell r="E1462" t="str">
            <v>SERTEC CALCUTTA</v>
          </cell>
        </row>
        <row r="1463">
          <cell r="A1463">
            <v>101465</v>
          </cell>
          <cell r="B1463" t="str">
            <v>R</v>
          </cell>
          <cell r="C1463" t="str">
            <v>SANDEEP SAMUDRE</v>
          </cell>
          <cell r="D1463" t="str">
            <v>521</v>
          </cell>
          <cell r="E1463" t="str">
            <v>SERTEC MUMBAI</v>
          </cell>
        </row>
        <row r="1464">
          <cell r="A1464">
            <v>101466</v>
          </cell>
          <cell r="B1464" t="str">
            <v>A</v>
          </cell>
          <cell r="C1464" t="str">
            <v>SOUMITRA SEN</v>
          </cell>
          <cell r="D1464" t="str">
            <v>375</v>
          </cell>
          <cell r="E1464" t="str">
            <v>AGRO-CALCUTTA</v>
          </cell>
        </row>
        <row r="1465">
          <cell r="A1465">
            <v>101467</v>
          </cell>
          <cell r="B1465" t="str">
            <v>A</v>
          </cell>
          <cell r="C1465" t="str">
            <v>DINESH S RANA</v>
          </cell>
          <cell r="D1465" t="str">
            <v>373</v>
          </cell>
          <cell r="E1465" t="str">
            <v>AGRO-AHMEDABAD</v>
          </cell>
        </row>
        <row r="1466">
          <cell r="A1466">
            <v>101468</v>
          </cell>
          <cell r="B1466" t="str">
            <v>A</v>
          </cell>
          <cell r="C1466" t="str">
            <v>JAGJEET SINGH AULAKH</v>
          </cell>
          <cell r="D1466" t="str">
            <v>361</v>
          </cell>
          <cell r="E1466" t="str">
            <v>AGRO-BHATINDA</v>
          </cell>
        </row>
        <row r="1467">
          <cell r="A1467">
            <v>101469</v>
          </cell>
          <cell r="B1467" t="str">
            <v>A</v>
          </cell>
          <cell r="C1467" t="str">
            <v>RAM CHANDRA CHOUDHARY</v>
          </cell>
          <cell r="D1467" t="str">
            <v>365</v>
          </cell>
          <cell r="E1467" t="str">
            <v>AGRO-JAIPUR</v>
          </cell>
        </row>
        <row r="1468">
          <cell r="A1468">
            <v>101470</v>
          </cell>
          <cell r="B1468" t="str">
            <v>A</v>
          </cell>
          <cell r="C1468" t="str">
            <v>ABHIJIT MUKHERJEE</v>
          </cell>
          <cell r="D1468" t="str">
            <v>972</v>
          </cell>
          <cell r="E1468" t="str">
            <v>President Office</v>
          </cell>
        </row>
        <row r="1469">
          <cell r="A1469">
            <v>101471</v>
          </cell>
          <cell r="B1469" t="str">
            <v>A</v>
          </cell>
          <cell r="C1469" t="str">
            <v>VIDYADHAR J PARAB</v>
          </cell>
          <cell r="D1469" t="str">
            <v>973</v>
          </cell>
          <cell r="E1469" t="str">
            <v>Accounts</v>
          </cell>
        </row>
        <row r="1470">
          <cell r="A1470">
            <v>101472</v>
          </cell>
          <cell r="B1470" t="str">
            <v>A</v>
          </cell>
          <cell r="C1470" t="str">
            <v>VINAYAK M KILLEDAR</v>
          </cell>
          <cell r="D1470" t="str">
            <v>973</v>
          </cell>
          <cell r="E1470" t="str">
            <v>Accounts</v>
          </cell>
        </row>
        <row r="1471">
          <cell r="A1471">
            <v>101473</v>
          </cell>
          <cell r="B1471" t="str">
            <v>A</v>
          </cell>
          <cell r="C1471" t="str">
            <v>SUPARAS JAIN</v>
          </cell>
          <cell r="D1471" t="str">
            <v>973</v>
          </cell>
          <cell r="E1471" t="str">
            <v>Accounts</v>
          </cell>
        </row>
        <row r="1472">
          <cell r="A1472">
            <v>101474</v>
          </cell>
          <cell r="B1472" t="str">
            <v>A</v>
          </cell>
          <cell r="C1472" t="str">
            <v>JIGNESH N DHRUVE</v>
          </cell>
          <cell r="D1472" t="str">
            <v>972</v>
          </cell>
          <cell r="E1472" t="str">
            <v>President Office</v>
          </cell>
        </row>
        <row r="1473">
          <cell r="A1473">
            <v>101475</v>
          </cell>
          <cell r="B1473" t="str">
            <v>A</v>
          </cell>
          <cell r="C1473" t="str">
            <v>SUDHIR R JOSHI</v>
          </cell>
          <cell r="D1473" t="str">
            <v>793</v>
          </cell>
          <cell r="E1473" t="str">
            <v>HAL-PUNE-VITAMIN-B2/B12</v>
          </cell>
        </row>
        <row r="1474">
          <cell r="A1474">
            <v>101476</v>
          </cell>
          <cell r="B1474" t="str">
            <v>A</v>
          </cell>
          <cell r="C1474" t="str">
            <v>MITUL SHINGALA</v>
          </cell>
          <cell r="D1474" t="str">
            <v>521</v>
          </cell>
          <cell r="E1474" t="str">
            <v>SERTEC MUMBAI</v>
          </cell>
        </row>
        <row r="1475">
          <cell r="A1475">
            <v>101477</v>
          </cell>
          <cell r="B1475" t="str">
            <v>R</v>
          </cell>
          <cell r="C1475" t="str">
            <v>SANKALP DHUMAL</v>
          </cell>
          <cell r="D1475" t="str">
            <v>521</v>
          </cell>
          <cell r="E1475" t="str">
            <v>SERTEC MUMBAI</v>
          </cell>
        </row>
        <row r="1476">
          <cell r="A1476">
            <v>101478</v>
          </cell>
          <cell r="B1476" t="str">
            <v>A</v>
          </cell>
          <cell r="C1476" t="str">
            <v>VINISH THAKKAR</v>
          </cell>
          <cell r="D1476" t="str">
            <v>521</v>
          </cell>
          <cell r="E1476" t="str">
            <v>SERTEC MUMBAI</v>
          </cell>
        </row>
        <row r="1477">
          <cell r="A1477">
            <v>101479</v>
          </cell>
          <cell r="B1477" t="str">
            <v>A</v>
          </cell>
          <cell r="C1477" t="str">
            <v>KARTHIK JOSHI</v>
          </cell>
          <cell r="D1477" t="str">
            <v>521</v>
          </cell>
          <cell r="E1477" t="str">
            <v>SERTEC MUMBAI</v>
          </cell>
        </row>
        <row r="1478">
          <cell r="A1478">
            <v>101480</v>
          </cell>
          <cell r="B1478" t="str">
            <v>A</v>
          </cell>
          <cell r="C1478" t="str">
            <v>SACHIN NANDKUMAR BHAD</v>
          </cell>
          <cell r="D1478" t="str">
            <v>521</v>
          </cell>
          <cell r="E1478" t="str">
            <v>SERTEC MUMBAI</v>
          </cell>
        </row>
        <row r="1479">
          <cell r="A1479">
            <v>101481</v>
          </cell>
          <cell r="B1479" t="str">
            <v>A</v>
          </cell>
          <cell r="C1479" t="str">
            <v>AMAR V MULEY</v>
          </cell>
          <cell r="D1479" t="str">
            <v>521</v>
          </cell>
          <cell r="E1479" t="str">
            <v>SERTEC MUMBAI</v>
          </cell>
        </row>
        <row r="1480">
          <cell r="A1480">
            <v>101482</v>
          </cell>
          <cell r="B1480" t="str">
            <v>A</v>
          </cell>
          <cell r="C1480" t="str">
            <v>SURENDRA SAWLANI</v>
          </cell>
          <cell r="D1480" t="str">
            <v>521</v>
          </cell>
          <cell r="E1480" t="str">
            <v>SERTEC MUMBAI</v>
          </cell>
        </row>
        <row r="1481">
          <cell r="A1481">
            <v>101483</v>
          </cell>
          <cell r="B1481" t="str">
            <v>A</v>
          </cell>
          <cell r="C1481" t="str">
            <v>JIGAR SHAH</v>
          </cell>
          <cell r="D1481" t="str">
            <v>521</v>
          </cell>
          <cell r="E1481" t="str">
            <v>SERTEC MUMBAI</v>
          </cell>
        </row>
        <row r="1482">
          <cell r="A1482">
            <v>101484</v>
          </cell>
          <cell r="B1482" t="str">
            <v>A</v>
          </cell>
          <cell r="C1482" t="str">
            <v>SHAYJADHA BISTI</v>
          </cell>
          <cell r="D1482" t="str">
            <v>521</v>
          </cell>
          <cell r="E1482" t="str">
            <v>SERTEC MUMBAI</v>
          </cell>
        </row>
        <row r="1483">
          <cell r="A1483">
            <v>101485</v>
          </cell>
          <cell r="B1483" t="str">
            <v>R</v>
          </cell>
          <cell r="C1483" t="str">
            <v>SAURABH SHAH</v>
          </cell>
          <cell r="D1483" t="str">
            <v>521</v>
          </cell>
          <cell r="E1483" t="str">
            <v>SERTEC MUMBAI</v>
          </cell>
        </row>
        <row r="1484">
          <cell r="A1484">
            <v>101486</v>
          </cell>
          <cell r="B1484" t="str">
            <v>A</v>
          </cell>
          <cell r="C1484" t="str">
            <v>MAYURESH BHURKE</v>
          </cell>
          <cell r="D1484" t="str">
            <v>521</v>
          </cell>
          <cell r="E1484" t="str">
            <v>SERTEC MUMBAI</v>
          </cell>
        </row>
        <row r="1485">
          <cell r="A1485">
            <v>101487</v>
          </cell>
          <cell r="B1485" t="str">
            <v>A</v>
          </cell>
          <cell r="C1485" t="str">
            <v>MANISH M SAPARIYA</v>
          </cell>
          <cell r="D1485" t="str">
            <v>505</v>
          </cell>
          <cell r="E1485" t="str">
            <v>ACCM &amp; GDS A'BAD</v>
          </cell>
        </row>
        <row r="1486">
          <cell r="A1486">
            <v>101488</v>
          </cell>
          <cell r="B1486" t="str">
            <v>A</v>
          </cell>
          <cell r="C1486" t="str">
            <v>P S KARTHIC</v>
          </cell>
          <cell r="D1486" t="str">
            <v>501</v>
          </cell>
          <cell r="E1486" t="str">
            <v>ACCM &amp; GDS MUMBAI</v>
          </cell>
        </row>
        <row r="1487">
          <cell r="A1487">
            <v>101489</v>
          </cell>
          <cell r="B1487" t="str">
            <v>R</v>
          </cell>
          <cell r="C1487" t="str">
            <v>ASLAM THANGE</v>
          </cell>
          <cell r="D1487" t="str">
            <v>501</v>
          </cell>
          <cell r="E1487" t="str">
            <v>ACCM &amp; GDS MUMBAI</v>
          </cell>
        </row>
        <row r="1488">
          <cell r="A1488">
            <v>101490</v>
          </cell>
          <cell r="B1488" t="str">
            <v>A</v>
          </cell>
          <cell r="C1488" t="str">
            <v>SATISH SINGH</v>
          </cell>
          <cell r="D1488" t="str">
            <v>507</v>
          </cell>
          <cell r="E1488" t="str">
            <v>ACCM &amp; GDS LUCKNOW</v>
          </cell>
        </row>
        <row r="1489">
          <cell r="A1489">
            <v>101491</v>
          </cell>
          <cell r="B1489" t="str">
            <v>A</v>
          </cell>
          <cell r="C1489" t="str">
            <v>SUSHIL K SUNDRIYAL</v>
          </cell>
          <cell r="D1489" t="str">
            <v>507</v>
          </cell>
          <cell r="E1489" t="str">
            <v>ACCM &amp; GDS LUCKNOW</v>
          </cell>
        </row>
        <row r="1490">
          <cell r="A1490">
            <v>101492</v>
          </cell>
          <cell r="B1490" t="str">
            <v>A</v>
          </cell>
          <cell r="C1490" t="str">
            <v>DHEERAJ SARASWAT</v>
          </cell>
          <cell r="D1490" t="str">
            <v>504</v>
          </cell>
          <cell r="E1490" t="str">
            <v>ACCM &amp; GDS JAIPUR</v>
          </cell>
        </row>
        <row r="1491">
          <cell r="A1491">
            <v>101493</v>
          </cell>
          <cell r="B1491" t="str">
            <v>A</v>
          </cell>
          <cell r="C1491" t="str">
            <v>THOMAS E R</v>
          </cell>
          <cell r="D1491" t="str">
            <v>512</v>
          </cell>
          <cell r="E1491" t="str">
            <v>ACCM &amp; GDS ERNAKULAM</v>
          </cell>
        </row>
        <row r="1492">
          <cell r="A1492">
            <v>101494</v>
          </cell>
          <cell r="B1492" t="str">
            <v>R</v>
          </cell>
          <cell r="C1492" t="str">
            <v>CHANDRASHEKHAR V DESALE</v>
          </cell>
          <cell r="D1492" t="str">
            <v>502</v>
          </cell>
          <cell r="E1492" t="str">
            <v>ACCM &amp; GDS PUNE</v>
          </cell>
        </row>
        <row r="1493">
          <cell r="A1493">
            <v>101495</v>
          </cell>
          <cell r="B1493" t="str">
            <v>A</v>
          </cell>
          <cell r="C1493" t="str">
            <v>RAVI IYER</v>
          </cell>
          <cell r="D1493" t="str">
            <v>501</v>
          </cell>
          <cell r="E1493" t="str">
            <v>ACCM &amp; GDS MUMBAI</v>
          </cell>
        </row>
        <row r="1494">
          <cell r="A1494">
            <v>101496</v>
          </cell>
          <cell r="B1494" t="str">
            <v>A</v>
          </cell>
          <cell r="C1494" t="str">
            <v>JAGDISH T TOMORE</v>
          </cell>
          <cell r="D1494" t="str">
            <v>793</v>
          </cell>
          <cell r="E1494" t="str">
            <v>HAL-PUNE-VITAMIN-B2/B12</v>
          </cell>
        </row>
        <row r="1495">
          <cell r="A1495">
            <v>101497</v>
          </cell>
          <cell r="B1495" t="str">
            <v>A</v>
          </cell>
          <cell r="C1495" t="str">
            <v>ASHOK K PATHY</v>
          </cell>
          <cell r="D1495" t="str">
            <v>793</v>
          </cell>
          <cell r="E1495" t="str">
            <v>HAL-PUNE-VITAMIN-B2/B12</v>
          </cell>
        </row>
        <row r="1496">
          <cell r="A1496">
            <v>101498</v>
          </cell>
          <cell r="B1496" t="str">
            <v>A</v>
          </cell>
          <cell r="C1496" t="str">
            <v>RAJAT SUBHRA DE</v>
          </cell>
          <cell r="D1496" t="str">
            <v>519</v>
          </cell>
          <cell r="E1496" t="str">
            <v>ACCM &amp; GDS BURDWAN</v>
          </cell>
        </row>
        <row r="1497">
          <cell r="A1497">
            <v>101499</v>
          </cell>
          <cell r="B1497" t="str">
            <v>A</v>
          </cell>
          <cell r="C1497" t="str">
            <v>K C DAS</v>
          </cell>
          <cell r="D1497" t="str">
            <v>516</v>
          </cell>
          <cell r="E1497" t="str">
            <v>ACCM &amp; GDS CALCUTTA</v>
          </cell>
        </row>
        <row r="1498">
          <cell r="A1498">
            <v>101500</v>
          </cell>
          <cell r="B1498" t="str">
            <v>A</v>
          </cell>
          <cell r="C1498" t="str">
            <v>JASBIR SINGH YADAV</v>
          </cell>
          <cell r="D1498" t="str">
            <v>507</v>
          </cell>
          <cell r="E1498" t="str">
            <v>ACCM &amp; GDS LUCKNOW</v>
          </cell>
        </row>
        <row r="1499">
          <cell r="A1499">
            <v>101501</v>
          </cell>
          <cell r="B1499" t="str">
            <v>A</v>
          </cell>
          <cell r="C1499" t="str">
            <v>SUDESH SHARMA</v>
          </cell>
          <cell r="D1499" t="str">
            <v>517</v>
          </cell>
          <cell r="E1499" t="str">
            <v>ACCM &amp; GDS GUWAHATI</v>
          </cell>
        </row>
        <row r="1500">
          <cell r="A1500">
            <v>101502</v>
          </cell>
          <cell r="B1500" t="str">
            <v>A</v>
          </cell>
          <cell r="C1500" t="str">
            <v>SUBODH JAIN</v>
          </cell>
          <cell r="D1500" t="str">
            <v>507</v>
          </cell>
          <cell r="E1500" t="str">
            <v>ACCM &amp; GDS LUCKNOW</v>
          </cell>
        </row>
        <row r="1501">
          <cell r="A1501">
            <v>101503</v>
          </cell>
          <cell r="B1501" t="str">
            <v>A</v>
          </cell>
          <cell r="C1501" t="str">
            <v>JITENDRA J MULYE</v>
          </cell>
          <cell r="D1501" t="str">
            <v>502</v>
          </cell>
          <cell r="E1501" t="str">
            <v>ACCM &amp; GDS PUNE</v>
          </cell>
        </row>
        <row r="1502">
          <cell r="A1502">
            <v>101504</v>
          </cell>
          <cell r="B1502" t="str">
            <v>A</v>
          </cell>
          <cell r="C1502" t="str">
            <v>AVINASH PATIL</v>
          </cell>
          <cell r="D1502" t="str">
            <v>502</v>
          </cell>
          <cell r="E1502" t="str">
            <v>ACCM &amp; GDS PUNE</v>
          </cell>
        </row>
        <row r="1503">
          <cell r="A1503">
            <v>101505</v>
          </cell>
          <cell r="B1503" t="str">
            <v>R</v>
          </cell>
          <cell r="C1503" t="str">
            <v>G.ANAND MADHAV</v>
          </cell>
          <cell r="D1503" t="str">
            <v>514</v>
          </cell>
          <cell r="E1503" t="str">
            <v>ACCM &amp; GDS H'BAD</v>
          </cell>
        </row>
        <row r="1504">
          <cell r="A1504">
            <v>101506</v>
          </cell>
          <cell r="B1504" t="str">
            <v>A</v>
          </cell>
          <cell r="C1504" t="str">
            <v>A HAFISULLAH KHAN</v>
          </cell>
          <cell r="D1504" t="str">
            <v>511</v>
          </cell>
          <cell r="E1504" t="str">
            <v>ACCM &amp; GDS MADRAS</v>
          </cell>
        </row>
        <row r="1505">
          <cell r="A1505">
            <v>101507</v>
          </cell>
          <cell r="B1505" t="str">
            <v>A</v>
          </cell>
          <cell r="C1505" t="str">
            <v>J MEGHANATHAN</v>
          </cell>
          <cell r="D1505" t="str">
            <v>511</v>
          </cell>
          <cell r="E1505" t="str">
            <v>ACCM &amp; GDS MADRAS</v>
          </cell>
        </row>
        <row r="1506">
          <cell r="A1506">
            <v>101508</v>
          </cell>
          <cell r="B1506" t="str">
            <v>A</v>
          </cell>
          <cell r="C1506" t="str">
            <v>HIMANSHU SEKHAR PANIGRAHI</v>
          </cell>
          <cell r="D1506" t="str">
            <v>519</v>
          </cell>
          <cell r="E1506" t="str">
            <v>ACCM &amp; GDS BURDWAN</v>
          </cell>
        </row>
        <row r="1507">
          <cell r="A1507">
            <v>101509</v>
          </cell>
          <cell r="B1507" t="str">
            <v>A</v>
          </cell>
          <cell r="C1507" t="str">
            <v>V BALAKRISHNAN</v>
          </cell>
          <cell r="D1507" t="str">
            <v>511</v>
          </cell>
          <cell r="E1507" t="str">
            <v>ACCM &amp; GDS MADRAS</v>
          </cell>
        </row>
        <row r="1508">
          <cell r="A1508">
            <v>101510</v>
          </cell>
          <cell r="B1508" t="str">
            <v>A</v>
          </cell>
          <cell r="C1508" t="str">
            <v>B BUTCHI BABU</v>
          </cell>
          <cell r="D1508" t="str">
            <v>514</v>
          </cell>
          <cell r="E1508" t="str">
            <v>ACCM &amp; GDS H'BAD</v>
          </cell>
        </row>
        <row r="1509">
          <cell r="A1509">
            <v>101511</v>
          </cell>
          <cell r="B1509" t="str">
            <v>A</v>
          </cell>
          <cell r="C1509" t="str">
            <v>RAJESH KUMAR GIRI</v>
          </cell>
          <cell r="D1509" t="str">
            <v>506</v>
          </cell>
          <cell r="E1509" t="str">
            <v>ACCM &amp; GDS DELHI</v>
          </cell>
        </row>
        <row r="1510">
          <cell r="A1510">
            <v>101512</v>
          </cell>
          <cell r="B1510" t="str">
            <v>R</v>
          </cell>
          <cell r="C1510" t="str">
            <v>B SREEKANTH</v>
          </cell>
          <cell r="D1510" t="str">
            <v>514</v>
          </cell>
          <cell r="E1510" t="str">
            <v>ACCM &amp; GDS H'BAD</v>
          </cell>
        </row>
        <row r="1511">
          <cell r="A1511">
            <v>101513</v>
          </cell>
          <cell r="B1511" t="str">
            <v>R</v>
          </cell>
          <cell r="C1511" t="str">
            <v>SONJOY BAKSHI </v>
          </cell>
          <cell r="D1511" t="str">
            <v>516</v>
          </cell>
          <cell r="E1511" t="str">
            <v>ACCM &amp; GDS CALCUTTA</v>
          </cell>
        </row>
        <row r="1512">
          <cell r="A1512">
            <v>101514</v>
          </cell>
          <cell r="B1512" t="str">
            <v>A</v>
          </cell>
          <cell r="C1512" t="str">
            <v>SAJAL kUMAR MUKHERJEE</v>
          </cell>
          <cell r="D1512" t="str">
            <v>516</v>
          </cell>
          <cell r="E1512" t="str">
            <v>ACCM &amp; GDS CALCUTTA</v>
          </cell>
        </row>
        <row r="1513">
          <cell r="A1513">
            <v>101515</v>
          </cell>
          <cell r="B1513" t="str">
            <v>A</v>
          </cell>
          <cell r="C1513" t="str">
            <v>UMESH MITTE</v>
          </cell>
          <cell r="D1513" t="str">
            <v>533</v>
          </cell>
          <cell r="E1513" t="str">
            <v>SERTEC BANGALORE</v>
          </cell>
        </row>
        <row r="1514">
          <cell r="A1514">
            <v>101516</v>
          </cell>
          <cell r="B1514" t="str">
            <v>A</v>
          </cell>
          <cell r="C1514" t="str">
            <v>V GLADSON</v>
          </cell>
          <cell r="D1514" t="str">
            <v>533</v>
          </cell>
          <cell r="E1514" t="str">
            <v>SERTEC BANGALORE</v>
          </cell>
        </row>
        <row r="1515">
          <cell r="A1515">
            <v>101517</v>
          </cell>
          <cell r="B1515" t="str">
            <v>A</v>
          </cell>
          <cell r="C1515" t="str">
            <v>PIYUSH K SRIVASTAVA</v>
          </cell>
          <cell r="D1515" t="str">
            <v>526</v>
          </cell>
          <cell r="E1515" t="str">
            <v>SERTEC DELHI</v>
          </cell>
        </row>
        <row r="1516">
          <cell r="A1516">
            <v>101518</v>
          </cell>
          <cell r="B1516" t="str">
            <v>A</v>
          </cell>
          <cell r="C1516" t="str">
            <v>AMIT KUMAR SRIVASTAVA</v>
          </cell>
          <cell r="D1516" t="str">
            <v>526</v>
          </cell>
          <cell r="E1516" t="str">
            <v>SERTEC DELHI</v>
          </cell>
        </row>
        <row r="1517">
          <cell r="A1517">
            <v>101519</v>
          </cell>
          <cell r="B1517" t="str">
            <v>A</v>
          </cell>
          <cell r="C1517" t="str">
            <v>V SURYA NARAYANA</v>
          </cell>
          <cell r="D1517" t="str">
            <v>531</v>
          </cell>
          <cell r="E1517" t="str">
            <v>SERTEC MADRAS</v>
          </cell>
        </row>
        <row r="1518">
          <cell r="A1518">
            <v>101520</v>
          </cell>
          <cell r="B1518" t="str">
            <v>A</v>
          </cell>
          <cell r="C1518" t="str">
            <v>MAHESH CHADOKAR</v>
          </cell>
          <cell r="D1518" t="str">
            <v>521</v>
          </cell>
          <cell r="E1518" t="str">
            <v>SERTEC MUMBAI</v>
          </cell>
        </row>
        <row r="1519">
          <cell r="A1519">
            <v>101521</v>
          </cell>
          <cell r="B1519" t="str">
            <v>A</v>
          </cell>
          <cell r="C1519" t="str">
            <v>SHIJO K MENACHERY</v>
          </cell>
          <cell r="D1519" t="str">
            <v>533</v>
          </cell>
          <cell r="E1519" t="str">
            <v>SERTEC BANGALORE</v>
          </cell>
        </row>
        <row r="1520">
          <cell r="A1520">
            <v>101522</v>
          </cell>
          <cell r="B1520" t="str">
            <v>A</v>
          </cell>
          <cell r="C1520" t="str">
            <v>K SELVA KUMAR</v>
          </cell>
          <cell r="D1520" t="str">
            <v>531</v>
          </cell>
          <cell r="E1520" t="str">
            <v>SERTEC MADRAS</v>
          </cell>
        </row>
        <row r="1521">
          <cell r="A1521">
            <v>101523</v>
          </cell>
          <cell r="B1521" t="str">
            <v>A</v>
          </cell>
          <cell r="C1521" t="str">
            <v>SAMIR PATRA</v>
          </cell>
          <cell r="D1521" t="str">
            <v>536</v>
          </cell>
          <cell r="E1521" t="str">
            <v>SERTEC CALCUTTA</v>
          </cell>
        </row>
        <row r="1522">
          <cell r="A1522">
            <v>101524</v>
          </cell>
          <cell r="B1522" t="str">
            <v>A</v>
          </cell>
          <cell r="C1522" t="str">
            <v>KABITA BASAK</v>
          </cell>
          <cell r="D1522" t="str">
            <v>536</v>
          </cell>
          <cell r="E1522" t="str">
            <v>SERTEC CALCUTTA</v>
          </cell>
        </row>
        <row r="1523">
          <cell r="A1523">
            <v>101525</v>
          </cell>
          <cell r="B1523" t="str">
            <v>A</v>
          </cell>
          <cell r="C1523" t="str">
            <v>BISWAJIT BANERJEE</v>
          </cell>
          <cell r="D1523" t="str">
            <v>536</v>
          </cell>
          <cell r="E1523" t="str">
            <v>SERTEC CALCUTTA</v>
          </cell>
        </row>
        <row r="1524">
          <cell r="A1524">
            <v>101526</v>
          </cell>
          <cell r="B1524" t="str">
            <v>A</v>
          </cell>
          <cell r="C1524" t="str">
            <v>SHAILESH MISHRA</v>
          </cell>
          <cell r="D1524" t="str">
            <v>521</v>
          </cell>
          <cell r="E1524" t="str">
            <v>SERTEC MUMBAI</v>
          </cell>
        </row>
        <row r="1525">
          <cell r="A1525">
            <v>101527</v>
          </cell>
          <cell r="B1525" t="str">
            <v>A</v>
          </cell>
          <cell r="C1525" t="str">
            <v>VIJAY BORUDE</v>
          </cell>
          <cell r="D1525" t="str">
            <v>522</v>
          </cell>
          <cell r="E1525" t="str">
            <v>SERTEC PUNE</v>
          </cell>
        </row>
        <row r="1526">
          <cell r="A1526">
            <v>101528</v>
          </cell>
          <cell r="B1526" t="str">
            <v>A</v>
          </cell>
          <cell r="C1526" t="str">
            <v>PRIYA PALKAR</v>
          </cell>
          <cell r="D1526" t="str">
            <v>851</v>
          </cell>
          <cell r="E1526" t="str">
            <v>MEDICAL</v>
          </cell>
        </row>
        <row r="1527">
          <cell r="A1527">
            <v>101529</v>
          </cell>
          <cell r="B1527" t="str">
            <v>A</v>
          </cell>
          <cell r="C1527" t="str">
            <v>RAJIV RANJAN</v>
          </cell>
          <cell r="D1527" t="str">
            <v>793</v>
          </cell>
          <cell r="E1527" t="str">
            <v>HAL-PUNE-VITAMIN-B2/B12</v>
          </cell>
        </row>
        <row r="1528">
          <cell r="A1528">
            <v>101530</v>
          </cell>
          <cell r="B1528" t="str">
            <v>A</v>
          </cell>
          <cell r="C1528" t="str">
            <v>SANTOSH B SADAVARTE</v>
          </cell>
          <cell r="D1528" t="str">
            <v>793</v>
          </cell>
          <cell r="E1528" t="str">
            <v>HAL-PUNE-VITAMIN-B2/B12</v>
          </cell>
        </row>
        <row r="1529">
          <cell r="A1529">
            <v>101531</v>
          </cell>
          <cell r="B1529" t="str">
            <v>A</v>
          </cell>
          <cell r="C1529" t="str">
            <v>PRASHANT PADAWE</v>
          </cell>
          <cell r="D1529" t="str">
            <v>393</v>
          </cell>
          <cell r="E1529" t="str">
            <v>AGRO-INTERNATIONAL TRADING</v>
          </cell>
        </row>
        <row r="1530">
          <cell r="A1530">
            <v>101532</v>
          </cell>
          <cell r="B1530" t="str">
            <v>A</v>
          </cell>
          <cell r="C1530" t="str">
            <v>RAJ GANGULY</v>
          </cell>
          <cell r="D1530" t="str">
            <v>355</v>
          </cell>
          <cell r="E1530" t="str">
            <v>AGRO MARKET DEVELOPMENT</v>
          </cell>
        </row>
        <row r="1531">
          <cell r="A1531">
            <v>101533</v>
          </cell>
          <cell r="B1531" t="str">
            <v>A</v>
          </cell>
          <cell r="C1531" t="str">
            <v>BHARATI KOCHAREKAR</v>
          </cell>
          <cell r="D1531" t="str">
            <v>521</v>
          </cell>
          <cell r="E1531" t="str">
            <v>SERTEC MUMBAI</v>
          </cell>
        </row>
        <row r="1532">
          <cell r="A1532">
            <v>101534</v>
          </cell>
          <cell r="B1532" t="str">
            <v>A</v>
          </cell>
          <cell r="C1532" t="str">
            <v>ANIL GIDWANI</v>
          </cell>
          <cell r="D1532" t="str">
            <v>392</v>
          </cell>
          <cell r="E1532" t="str">
            <v>AGRO-PURCHASE</v>
          </cell>
        </row>
        <row r="1533">
          <cell r="A1533">
            <v>101535</v>
          </cell>
          <cell r="B1533" t="str">
            <v>A</v>
          </cell>
          <cell r="C1533" t="str">
            <v>ANAND KUMAR SHRIMALI</v>
          </cell>
          <cell r="D1533" t="str">
            <v>373</v>
          </cell>
          <cell r="E1533" t="str">
            <v>AGRO-AHMEDABAD</v>
          </cell>
        </row>
        <row r="1534">
          <cell r="A1534">
            <v>101536</v>
          </cell>
          <cell r="B1534" t="str">
            <v>A</v>
          </cell>
          <cell r="C1534" t="str">
            <v>K NARAYANA SWAMY</v>
          </cell>
          <cell r="D1534" t="str">
            <v>374</v>
          </cell>
          <cell r="E1534" t="str">
            <v>AGRO FIELD FORCE S'BAD</v>
          </cell>
        </row>
        <row r="1535">
          <cell r="A1535">
            <v>101537</v>
          </cell>
          <cell r="B1535" t="str">
            <v>A</v>
          </cell>
          <cell r="C1535" t="str">
            <v>S MALLIKARJUNA REDDY</v>
          </cell>
          <cell r="D1535" t="str">
            <v>374</v>
          </cell>
          <cell r="E1535" t="str">
            <v>AGRO FIELD FORCE S'BAD</v>
          </cell>
        </row>
        <row r="1536">
          <cell r="A1536">
            <v>101538</v>
          </cell>
          <cell r="B1536" t="str">
            <v>A</v>
          </cell>
          <cell r="C1536" t="str">
            <v>SUBRATA BHATTACHARYA</v>
          </cell>
          <cell r="D1536" t="str">
            <v>375</v>
          </cell>
          <cell r="E1536" t="str">
            <v>AGRO-CALCUTTA</v>
          </cell>
        </row>
        <row r="1537">
          <cell r="A1537">
            <v>101539</v>
          </cell>
          <cell r="B1537" t="str">
            <v>A</v>
          </cell>
          <cell r="C1537" t="str">
            <v>MAHESH AMDEKAR</v>
          </cell>
          <cell r="D1537" t="str">
            <v>501</v>
          </cell>
          <cell r="E1537" t="str">
            <v>ACCM &amp; GDS MUMBAI</v>
          </cell>
        </row>
        <row r="1538">
          <cell r="A1538">
            <v>101540</v>
          </cell>
          <cell r="B1538" t="str">
            <v>A</v>
          </cell>
          <cell r="C1538" t="str">
            <v>A SURESH</v>
          </cell>
          <cell r="D1538" t="str">
            <v>531</v>
          </cell>
          <cell r="E1538" t="str">
            <v>SERTEC MADRAS</v>
          </cell>
        </row>
        <row r="1539">
          <cell r="A1539">
            <v>101541</v>
          </cell>
          <cell r="B1539" t="str">
            <v>R</v>
          </cell>
          <cell r="C1539" t="str">
            <v>KARTHIK SHARMA</v>
          </cell>
          <cell r="D1539" t="str">
            <v>255</v>
          </cell>
          <cell r="E1539" t="str">
            <v>ACCUMAED</v>
          </cell>
        </row>
        <row r="1540">
          <cell r="A1540">
            <v>101542</v>
          </cell>
          <cell r="B1540" t="str">
            <v>A</v>
          </cell>
          <cell r="C1540" t="str">
            <v>JAYANKONDAN P.</v>
          </cell>
          <cell r="D1540" t="str">
            <v>511</v>
          </cell>
          <cell r="E1540" t="str">
            <v>ACCM &amp; GDS MADRAS</v>
          </cell>
        </row>
        <row r="1541">
          <cell r="A1541">
            <v>101543</v>
          </cell>
          <cell r="B1541" t="str">
            <v>A</v>
          </cell>
          <cell r="C1541" t="str">
            <v>ABHIJIT S THANEKAR</v>
          </cell>
          <cell r="D1541" t="str">
            <v>521</v>
          </cell>
          <cell r="E1541" t="str">
            <v>SERTEC MUMBAI</v>
          </cell>
        </row>
        <row r="1542">
          <cell r="A1542">
            <v>101544</v>
          </cell>
          <cell r="B1542" t="str">
            <v>R</v>
          </cell>
          <cell r="C1542" t="str">
            <v>SAURABH TOMAR</v>
          </cell>
          <cell r="D1542" t="str">
            <v>526</v>
          </cell>
          <cell r="E1542" t="str">
            <v>SERTEC DELHI</v>
          </cell>
        </row>
        <row r="1543">
          <cell r="A1543">
            <v>101545</v>
          </cell>
          <cell r="B1543" t="str">
            <v>A</v>
          </cell>
          <cell r="C1543" t="str">
            <v>N BALAKUMAR</v>
          </cell>
          <cell r="D1543" t="str">
            <v>531</v>
          </cell>
          <cell r="E1543" t="str">
            <v>SERTEC MADRAS</v>
          </cell>
        </row>
        <row r="1544">
          <cell r="A1544">
            <v>101546</v>
          </cell>
          <cell r="B1544" t="str">
            <v>A</v>
          </cell>
          <cell r="C1544" t="str">
            <v>I MURALICHANDRAN</v>
          </cell>
          <cell r="D1544" t="str">
            <v>531</v>
          </cell>
          <cell r="E1544" t="str">
            <v>SERTEC MADRAS</v>
          </cell>
        </row>
        <row r="1545">
          <cell r="A1545">
            <v>101547</v>
          </cell>
          <cell r="B1545" t="str">
            <v>A</v>
          </cell>
          <cell r="C1545" t="str">
            <v>N.R.LIVINGSTON RAJA</v>
          </cell>
          <cell r="D1545" t="str">
            <v>531</v>
          </cell>
          <cell r="E1545" t="str">
            <v>SERTEC MADRAS</v>
          </cell>
        </row>
        <row r="1546">
          <cell r="A1546">
            <v>101548</v>
          </cell>
          <cell r="B1546" t="str">
            <v>A</v>
          </cell>
          <cell r="C1546" t="str">
            <v>Y.N.SRINIVAS</v>
          </cell>
          <cell r="D1546" t="str">
            <v>526</v>
          </cell>
          <cell r="E1546" t="str">
            <v>SERTEC DELHI</v>
          </cell>
        </row>
        <row r="1547">
          <cell r="A1547">
            <v>101549</v>
          </cell>
          <cell r="B1547" t="str">
            <v>R</v>
          </cell>
          <cell r="C1547" t="str">
            <v>S SUDHAKAR</v>
          </cell>
          <cell r="D1547" t="str">
            <v>531</v>
          </cell>
          <cell r="E1547" t="str">
            <v>SERTEC MADRAS</v>
          </cell>
        </row>
        <row r="1548">
          <cell r="A1548">
            <v>101550</v>
          </cell>
          <cell r="B1548" t="str">
            <v>R</v>
          </cell>
          <cell r="C1548" t="str">
            <v>K PADMANABHAN</v>
          </cell>
          <cell r="D1548" t="str">
            <v>531</v>
          </cell>
          <cell r="E1548" t="str">
            <v>SERTEC MADRAS</v>
          </cell>
        </row>
        <row r="1549">
          <cell r="A1549">
            <v>101551</v>
          </cell>
          <cell r="B1549" t="str">
            <v>R</v>
          </cell>
          <cell r="C1549" t="str">
            <v>C S RAMESH</v>
          </cell>
          <cell r="D1549" t="str">
            <v>531</v>
          </cell>
          <cell r="E1549" t="str">
            <v>SERTEC MADRAS</v>
          </cell>
        </row>
        <row r="1550">
          <cell r="A1550">
            <v>101552</v>
          </cell>
          <cell r="B1550" t="str">
            <v>R</v>
          </cell>
          <cell r="C1550" t="str">
            <v>GAYATHRI</v>
          </cell>
          <cell r="D1550" t="str">
            <v>511</v>
          </cell>
          <cell r="E1550" t="str">
            <v>ACCM &amp; GDS MADRAS</v>
          </cell>
        </row>
        <row r="1551">
          <cell r="A1551">
            <v>101553</v>
          </cell>
          <cell r="B1551" t="str">
            <v>A</v>
          </cell>
          <cell r="C1551" t="str">
            <v>MILIND CHILHATE</v>
          </cell>
          <cell r="D1551" t="str">
            <v>521</v>
          </cell>
          <cell r="E1551" t="str">
            <v>SERTEC MUMBAI</v>
          </cell>
        </row>
        <row r="1552">
          <cell r="A1552">
            <v>101554</v>
          </cell>
          <cell r="B1552" t="str">
            <v>A</v>
          </cell>
          <cell r="C1552" t="str">
            <v>D.A.BALAKRUSHNAN</v>
          </cell>
          <cell r="D1552" t="str">
            <v>531</v>
          </cell>
          <cell r="E1552" t="str">
            <v>SERTEC MADRAS</v>
          </cell>
        </row>
        <row r="1553">
          <cell r="A1553">
            <v>101555</v>
          </cell>
          <cell r="B1553" t="str">
            <v>R</v>
          </cell>
          <cell r="C1553" t="str">
            <v>LAXMAN RAO</v>
          </cell>
          <cell r="D1553" t="str">
            <v>514</v>
          </cell>
          <cell r="E1553" t="str">
            <v>ACCM &amp; GDS H'BAD</v>
          </cell>
        </row>
        <row r="1554">
          <cell r="A1554">
            <v>101556</v>
          </cell>
          <cell r="B1554" t="str">
            <v>A</v>
          </cell>
          <cell r="C1554" t="str">
            <v>ASHWANI KUMAR DAHIYA</v>
          </cell>
          <cell r="D1554" t="str">
            <v>361</v>
          </cell>
          <cell r="E1554" t="str">
            <v>AGRO-BHATINDA</v>
          </cell>
        </row>
        <row r="1555">
          <cell r="A1555">
            <v>101557</v>
          </cell>
          <cell r="B1555" t="str">
            <v>A</v>
          </cell>
          <cell r="C1555" t="str">
            <v>AMBILI MENON</v>
          </cell>
          <cell r="D1555" t="str">
            <v>355</v>
          </cell>
          <cell r="E1555" t="str">
            <v>AGRO MARKET DEVELOPMENT</v>
          </cell>
        </row>
        <row r="1556">
          <cell r="A1556">
            <v>101558</v>
          </cell>
          <cell r="B1556" t="str">
            <v>A</v>
          </cell>
          <cell r="C1556" t="str">
            <v>AMIT KUMAR</v>
          </cell>
          <cell r="D1556" t="str">
            <v>514</v>
          </cell>
          <cell r="E1556" t="str">
            <v>ACCM &amp; GDS H'BAD</v>
          </cell>
        </row>
        <row r="1557">
          <cell r="A1557">
            <v>101559</v>
          </cell>
          <cell r="B1557" t="str">
            <v>A</v>
          </cell>
          <cell r="C1557" t="str">
            <v>PARTHA PRAMANICK</v>
          </cell>
          <cell r="D1557" t="str">
            <v>517</v>
          </cell>
          <cell r="E1557" t="str">
            <v>ACCM &amp; GDS GUWAHATI</v>
          </cell>
        </row>
        <row r="1558">
          <cell r="A1558">
            <v>101560</v>
          </cell>
          <cell r="B1558" t="str">
            <v>A</v>
          </cell>
          <cell r="C1558" t="str">
            <v>SWAPNIL SONAWANE</v>
          </cell>
          <cell r="D1558" t="str">
            <v>502</v>
          </cell>
          <cell r="E1558" t="str">
            <v>ACCM &amp; GDS PUNE</v>
          </cell>
        </row>
        <row r="1559">
          <cell r="A1559">
            <v>101561</v>
          </cell>
          <cell r="B1559" t="str">
            <v>R</v>
          </cell>
          <cell r="C1559" t="str">
            <v>ANIL BALWANT MANE</v>
          </cell>
          <cell r="D1559" t="str">
            <v>502</v>
          </cell>
          <cell r="E1559" t="str">
            <v>ACCM &amp; GDS PUNE</v>
          </cell>
        </row>
        <row r="1560">
          <cell r="A1560">
            <v>101562</v>
          </cell>
          <cell r="B1560" t="str">
            <v>A</v>
          </cell>
          <cell r="C1560" t="str">
            <v>ALOK GUPTA</v>
          </cell>
          <cell r="D1560" t="str">
            <v>503</v>
          </cell>
          <cell r="E1560" t="str">
            <v>ACCM &amp; GDS INDORE</v>
          </cell>
        </row>
        <row r="1561">
          <cell r="A1561">
            <v>101563</v>
          </cell>
          <cell r="B1561" t="str">
            <v>A</v>
          </cell>
          <cell r="C1561" t="str">
            <v>VINAY MUNJAL</v>
          </cell>
          <cell r="D1561" t="str">
            <v>506</v>
          </cell>
          <cell r="E1561" t="str">
            <v>ACCM &amp; GDS DELHI</v>
          </cell>
        </row>
        <row r="1562">
          <cell r="A1562">
            <v>101564</v>
          </cell>
          <cell r="B1562" t="str">
            <v>A</v>
          </cell>
          <cell r="C1562" t="str">
            <v>GANGEY GOVIND SHARMA</v>
          </cell>
          <cell r="D1562" t="str">
            <v>502</v>
          </cell>
          <cell r="E1562" t="str">
            <v>ACCM &amp; GDS PUNE</v>
          </cell>
        </row>
        <row r="1563">
          <cell r="A1563">
            <v>101565</v>
          </cell>
          <cell r="B1563" t="str">
            <v>A</v>
          </cell>
          <cell r="C1563" t="str">
            <v>T RAJ SEKARAN</v>
          </cell>
          <cell r="D1563" t="str">
            <v>511</v>
          </cell>
          <cell r="E1563" t="str">
            <v>ACCM &amp; GDS MADRAS</v>
          </cell>
        </row>
        <row r="1564">
          <cell r="A1564">
            <v>101566</v>
          </cell>
          <cell r="B1564" t="str">
            <v>A</v>
          </cell>
          <cell r="C1564" t="str">
            <v>MRIDU POBON RAJKHOWA</v>
          </cell>
          <cell r="D1564" t="str">
            <v>517</v>
          </cell>
          <cell r="E1564" t="str">
            <v>ACCM &amp; GDS GUWAHATI</v>
          </cell>
        </row>
        <row r="1565">
          <cell r="A1565">
            <v>101567</v>
          </cell>
          <cell r="B1565" t="str">
            <v>A</v>
          </cell>
          <cell r="C1565" t="str">
            <v>BIBHUTI NARAIN THAKUR</v>
          </cell>
          <cell r="D1565" t="str">
            <v>518</v>
          </cell>
          <cell r="E1565" t="str">
            <v>ACCM &amp; GDS PATNA</v>
          </cell>
        </row>
        <row r="1566">
          <cell r="A1566">
            <v>101568</v>
          </cell>
          <cell r="B1566" t="str">
            <v>A</v>
          </cell>
          <cell r="C1566" t="str">
            <v>C PRIYALAKSHMI</v>
          </cell>
          <cell r="D1566" t="str">
            <v>511</v>
          </cell>
          <cell r="E1566" t="str">
            <v>ACCM &amp; GDS MADRAS</v>
          </cell>
        </row>
        <row r="1567">
          <cell r="A1567">
            <v>101569</v>
          </cell>
          <cell r="B1567" t="str">
            <v>A</v>
          </cell>
          <cell r="C1567" t="str">
            <v>B VARAPRASAD</v>
          </cell>
          <cell r="D1567" t="str">
            <v>514</v>
          </cell>
          <cell r="E1567" t="str">
            <v>ACCM &amp; GDS H'BAD</v>
          </cell>
        </row>
        <row r="1568">
          <cell r="A1568">
            <v>101570</v>
          </cell>
          <cell r="B1568" t="str">
            <v>A</v>
          </cell>
          <cell r="C1568" t="str">
            <v>PANKAJ SURANA</v>
          </cell>
          <cell r="D1568" t="str">
            <v>503</v>
          </cell>
          <cell r="E1568" t="str">
            <v>ACCM &amp; GDS INDORE</v>
          </cell>
        </row>
        <row r="1569">
          <cell r="A1569">
            <v>101571</v>
          </cell>
          <cell r="B1569" t="str">
            <v>A</v>
          </cell>
          <cell r="C1569" t="str">
            <v>N BALACHANDRAN</v>
          </cell>
          <cell r="D1569" t="str">
            <v>511</v>
          </cell>
          <cell r="E1569" t="str">
            <v>ACCM &amp; GDS MADRAS</v>
          </cell>
        </row>
        <row r="1570">
          <cell r="A1570">
            <v>101572</v>
          </cell>
          <cell r="B1570" t="str">
            <v>A</v>
          </cell>
          <cell r="C1570" t="str">
            <v>T BALAKRISHNAM RAJU</v>
          </cell>
          <cell r="D1570" t="str">
            <v>514</v>
          </cell>
          <cell r="E1570" t="str">
            <v>ACCM &amp; GDS H'BAD</v>
          </cell>
        </row>
        <row r="1571">
          <cell r="A1571">
            <v>101573</v>
          </cell>
          <cell r="B1571" t="str">
            <v>A</v>
          </cell>
          <cell r="C1571" t="str">
            <v>BALU SURAM</v>
          </cell>
          <cell r="D1571" t="str">
            <v>514</v>
          </cell>
          <cell r="E1571" t="str">
            <v>ACCM &amp; GDS H'BAD</v>
          </cell>
        </row>
        <row r="1572">
          <cell r="A1572">
            <v>101574</v>
          </cell>
          <cell r="B1572" t="str">
            <v>A</v>
          </cell>
          <cell r="C1572" t="str">
            <v>A SARAVANA KUMAR</v>
          </cell>
          <cell r="D1572" t="str">
            <v>531</v>
          </cell>
          <cell r="E1572" t="str">
            <v>SERTEC MADRAS</v>
          </cell>
        </row>
        <row r="1573">
          <cell r="A1573">
            <v>101575</v>
          </cell>
          <cell r="B1573" t="str">
            <v>A</v>
          </cell>
          <cell r="C1573" t="str">
            <v>KAMAL MEDIRATTA</v>
          </cell>
          <cell r="D1573" t="str">
            <v>526</v>
          </cell>
          <cell r="E1573" t="str">
            <v>SERTEC DELHI</v>
          </cell>
        </row>
        <row r="1574">
          <cell r="A1574">
            <v>101576</v>
          </cell>
          <cell r="B1574" t="str">
            <v>A</v>
          </cell>
          <cell r="C1574" t="str">
            <v>RAKESH MOHNANI</v>
          </cell>
          <cell r="D1574" t="str">
            <v>521</v>
          </cell>
          <cell r="E1574" t="str">
            <v>SERTEC MUMBAI</v>
          </cell>
        </row>
        <row r="1575">
          <cell r="A1575">
            <v>101577</v>
          </cell>
          <cell r="B1575" t="str">
            <v>A</v>
          </cell>
          <cell r="C1575" t="str">
            <v>RAJESH CHANDRACHOODAN L C</v>
          </cell>
          <cell r="D1575" t="str">
            <v>533</v>
          </cell>
          <cell r="E1575" t="str">
            <v>SERTEC BANGALORE</v>
          </cell>
        </row>
        <row r="1576">
          <cell r="A1576">
            <v>101578</v>
          </cell>
          <cell r="B1576" t="str">
            <v>A</v>
          </cell>
          <cell r="C1576" t="str">
            <v>ABHAY V PATIL</v>
          </cell>
          <cell r="D1576" t="str">
            <v>984</v>
          </cell>
          <cell r="E1576" t="str">
            <v>MARKETING - CEAT MEHAL</v>
          </cell>
        </row>
        <row r="1577">
          <cell r="A1577">
            <v>101579</v>
          </cell>
          <cell r="B1577" t="str">
            <v>R</v>
          </cell>
          <cell r="C1577" t="str">
            <v>PATHIK RUSHIKESH VIN </v>
          </cell>
          <cell r="D1577" t="str">
            <v>892</v>
          </cell>
          <cell r="E1577" t="str">
            <v>INTERNATIONAL TRADING PHARMA</v>
          </cell>
        </row>
        <row r="1578">
          <cell r="A1578">
            <v>101580</v>
          </cell>
          <cell r="B1578" t="str">
            <v>A</v>
          </cell>
          <cell r="C1578" t="str">
            <v>D V PARDHA SARADHI</v>
          </cell>
          <cell r="D1578" t="str">
            <v>892</v>
          </cell>
          <cell r="E1578" t="str">
            <v>INTERNATIONAL TRADING PHARMA</v>
          </cell>
        </row>
        <row r="1579">
          <cell r="A1579">
            <v>101581</v>
          </cell>
          <cell r="B1579" t="str">
            <v>A</v>
          </cell>
          <cell r="C1579" t="str">
            <v>HEMANT JOSHI</v>
          </cell>
          <cell r="D1579" t="str">
            <v>984</v>
          </cell>
          <cell r="E1579" t="str">
            <v>MARKETING - CEAT MEHAL</v>
          </cell>
        </row>
        <row r="1580">
          <cell r="A1580">
            <v>101582</v>
          </cell>
          <cell r="B1580" t="str">
            <v>A</v>
          </cell>
          <cell r="C1580" t="str">
            <v>SHEELPA V SALUNKE</v>
          </cell>
          <cell r="D1580" t="str">
            <v>855</v>
          </cell>
          <cell r="E1580" t="str">
            <v>PHARMA PROMOTION ACCUMED</v>
          </cell>
        </row>
        <row r="1581">
          <cell r="A1581">
            <v>101583</v>
          </cell>
          <cell r="B1581" t="str">
            <v>A</v>
          </cell>
          <cell r="C1581" t="str">
            <v>MANOJ H PATHAK</v>
          </cell>
          <cell r="D1581" t="str">
            <v>502</v>
          </cell>
          <cell r="E1581" t="str">
            <v>ACCM &amp; GDS PUNE</v>
          </cell>
        </row>
        <row r="1582">
          <cell r="A1582">
            <v>101584</v>
          </cell>
          <cell r="B1582" t="str">
            <v>A</v>
          </cell>
          <cell r="C1582" t="str">
            <v>S S PETKAR</v>
          </cell>
          <cell r="D1582" t="str">
            <v>501</v>
          </cell>
          <cell r="E1582" t="str">
            <v>ACCM &amp; GDS MUMBAI</v>
          </cell>
        </row>
        <row r="1583">
          <cell r="A1583">
            <v>101585</v>
          </cell>
          <cell r="B1583" t="str">
            <v>A</v>
          </cell>
          <cell r="C1583" t="str">
            <v>PRASHANT SALKAR</v>
          </cell>
          <cell r="D1583" t="str">
            <v>501</v>
          </cell>
          <cell r="E1583" t="str">
            <v>ACCM &amp; GDS MUMBAI</v>
          </cell>
        </row>
        <row r="1584">
          <cell r="A1584">
            <v>101586</v>
          </cell>
          <cell r="B1584" t="str">
            <v>A</v>
          </cell>
          <cell r="C1584" t="str">
            <v>RAKEESH TREHAN</v>
          </cell>
          <cell r="D1584" t="str">
            <v>501</v>
          </cell>
          <cell r="E1584" t="str">
            <v>ACCM &amp; GDS MUMBAI</v>
          </cell>
        </row>
        <row r="1585">
          <cell r="A1585">
            <v>101587</v>
          </cell>
          <cell r="B1585" t="str">
            <v>A</v>
          </cell>
          <cell r="C1585" t="str">
            <v>SHRIDEVI </v>
          </cell>
          <cell r="D1585" t="str">
            <v>513</v>
          </cell>
          <cell r="E1585" t="str">
            <v>ACCM &amp; GDS B'LORE</v>
          </cell>
        </row>
        <row r="1586">
          <cell r="A1586">
            <v>101588</v>
          </cell>
          <cell r="B1586" t="str">
            <v>A</v>
          </cell>
          <cell r="C1586" t="str">
            <v>DHRUBAJIT SAIKIA</v>
          </cell>
          <cell r="D1586" t="str">
            <v>517</v>
          </cell>
          <cell r="E1586" t="str">
            <v>ACCM &amp; GDS GUWAHATI</v>
          </cell>
        </row>
        <row r="1587">
          <cell r="A1587">
            <v>101589</v>
          </cell>
          <cell r="B1587" t="str">
            <v>A</v>
          </cell>
          <cell r="C1587" t="str">
            <v>G SUBASHKARAN</v>
          </cell>
          <cell r="D1587" t="str">
            <v>518</v>
          </cell>
          <cell r="E1587" t="str">
            <v>ACCM &amp; GDS PATNA</v>
          </cell>
        </row>
        <row r="1588">
          <cell r="A1588">
            <v>101590</v>
          </cell>
          <cell r="B1588" t="str">
            <v>A</v>
          </cell>
          <cell r="C1588" t="str">
            <v>RAVI KUMAR SRIVASTAVA</v>
          </cell>
          <cell r="D1588" t="str">
            <v>518</v>
          </cell>
          <cell r="E1588" t="str">
            <v>ACCM &amp; GDS PATNA</v>
          </cell>
        </row>
        <row r="1589">
          <cell r="A1589">
            <v>101591</v>
          </cell>
          <cell r="B1589" t="str">
            <v>A</v>
          </cell>
          <cell r="C1589" t="str">
            <v>SANGEETH J</v>
          </cell>
          <cell r="D1589" t="str">
            <v>512</v>
          </cell>
          <cell r="E1589" t="str">
            <v>ACCM &amp; GDS ERNAKULAM</v>
          </cell>
        </row>
        <row r="1590">
          <cell r="A1590">
            <v>101592</v>
          </cell>
          <cell r="B1590" t="str">
            <v>A</v>
          </cell>
          <cell r="C1590" t="str">
            <v>SUNITA METKAR</v>
          </cell>
          <cell r="D1590" t="str">
            <v>501</v>
          </cell>
          <cell r="E1590" t="str">
            <v>ACCM &amp; GDS MUMBAI</v>
          </cell>
        </row>
        <row r="1591">
          <cell r="A1591">
            <v>101593</v>
          </cell>
          <cell r="B1591" t="str">
            <v>A</v>
          </cell>
          <cell r="C1591" t="str">
            <v>AMIT AGARWAL</v>
          </cell>
          <cell r="D1591" t="str">
            <v>506</v>
          </cell>
          <cell r="E1591" t="str">
            <v>ACCM &amp; GDS DELHI</v>
          </cell>
        </row>
        <row r="1592">
          <cell r="A1592">
            <v>101594</v>
          </cell>
          <cell r="B1592" t="str">
            <v>A</v>
          </cell>
          <cell r="C1592" t="str">
            <v>SHRIPAD WADGAONKAR</v>
          </cell>
          <cell r="D1592" t="str">
            <v>502</v>
          </cell>
          <cell r="E1592" t="str">
            <v>ACCM &amp; GDS PUNE</v>
          </cell>
        </row>
        <row r="1593">
          <cell r="A1593">
            <v>101595</v>
          </cell>
          <cell r="B1593" t="str">
            <v>A</v>
          </cell>
          <cell r="C1593" t="str">
            <v>RAJAT KR BHASKAR</v>
          </cell>
          <cell r="D1593" t="str">
            <v>519</v>
          </cell>
          <cell r="E1593" t="str">
            <v>ACCM &amp; GDS BURDWAN</v>
          </cell>
        </row>
        <row r="1594">
          <cell r="A1594">
            <v>101596</v>
          </cell>
          <cell r="B1594" t="str">
            <v>A</v>
          </cell>
          <cell r="C1594" t="str">
            <v>PRANESH KUMAR</v>
          </cell>
          <cell r="D1594" t="str">
            <v>514</v>
          </cell>
          <cell r="E1594" t="str">
            <v>ACCM &amp; GDS H'BAD</v>
          </cell>
        </row>
        <row r="1595">
          <cell r="A1595">
            <v>101597</v>
          </cell>
          <cell r="B1595" t="str">
            <v>A</v>
          </cell>
          <cell r="C1595" t="str">
            <v>U BALAJI</v>
          </cell>
          <cell r="D1595" t="str">
            <v>514</v>
          </cell>
          <cell r="E1595" t="str">
            <v>ACCM &amp; GDS H'BAD</v>
          </cell>
        </row>
        <row r="1596">
          <cell r="A1596">
            <v>101598</v>
          </cell>
          <cell r="B1596" t="str">
            <v>A</v>
          </cell>
          <cell r="C1596" t="str">
            <v>N SUBRAMANIAN</v>
          </cell>
          <cell r="D1596" t="str">
            <v>511</v>
          </cell>
          <cell r="E1596" t="str">
            <v>ACCM &amp; GDS MADRAS</v>
          </cell>
        </row>
        <row r="1597">
          <cell r="A1597">
            <v>101599</v>
          </cell>
          <cell r="B1597" t="str">
            <v>A</v>
          </cell>
          <cell r="C1597" t="str">
            <v>RAMESH KUMAR SINGH</v>
          </cell>
          <cell r="D1597" t="str">
            <v>506</v>
          </cell>
          <cell r="E1597" t="str">
            <v>ACCM &amp; GDS DELHI</v>
          </cell>
        </row>
        <row r="1598">
          <cell r="A1598">
            <v>101600</v>
          </cell>
          <cell r="B1598" t="str">
            <v>A</v>
          </cell>
          <cell r="C1598" t="str">
            <v>DIBYENDU MANDAL</v>
          </cell>
          <cell r="D1598" t="str">
            <v>521</v>
          </cell>
          <cell r="E1598" t="str">
            <v>SERTEC MUMBAI</v>
          </cell>
        </row>
        <row r="1599">
          <cell r="A1599">
            <v>101601</v>
          </cell>
          <cell r="B1599" t="str">
            <v>A</v>
          </cell>
          <cell r="C1599" t="str">
            <v>TUSHAR RAMCHANDRA BAKAL</v>
          </cell>
          <cell r="D1599" t="str">
            <v>521</v>
          </cell>
          <cell r="E1599" t="str">
            <v>SERTEC MUMBAI</v>
          </cell>
        </row>
        <row r="1600">
          <cell r="A1600">
            <v>101602</v>
          </cell>
          <cell r="B1600" t="str">
            <v>A</v>
          </cell>
          <cell r="C1600" t="str">
            <v>V R SURESH SAH</v>
          </cell>
          <cell r="D1600" t="str">
            <v>531</v>
          </cell>
          <cell r="E1600" t="str">
            <v>SERTEC MADRAS</v>
          </cell>
        </row>
        <row r="1601">
          <cell r="A1601">
            <v>101603</v>
          </cell>
          <cell r="B1601" t="str">
            <v>A</v>
          </cell>
          <cell r="C1601" t="str">
            <v>BIPINCHANDRA SHIRODKAR</v>
          </cell>
          <cell r="D1601" t="str">
            <v>851</v>
          </cell>
          <cell r="E1601" t="str">
            <v>MEDICAL</v>
          </cell>
        </row>
        <row r="1602">
          <cell r="A1602">
            <v>101604</v>
          </cell>
          <cell r="B1602" t="str">
            <v>A</v>
          </cell>
          <cell r="C1602" t="str">
            <v>ANAND GODBOLE</v>
          </cell>
          <cell r="D1602" t="str">
            <v>984</v>
          </cell>
          <cell r="E1602" t="str">
            <v>MARKETING - CEAT MEHAL</v>
          </cell>
        </row>
        <row r="1603">
          <cell r="A1603">
            <v>101605</v>
          </cell>
          <cell r="B1603" t="str">
            <v>A</v>
          </cell>
          <cell r="C1603" t="str">
            <v>SHARADCHANDRA S MOHITE</v>
          </cell>
          <cell r="D1603" t="str">
            <v>983</v>
          </cell>
          <cell r="E1603" t="str">
            <v>Projects</v>
          </cell>
        </row>
        <row r="1604">
          <cell r="A1604">
            <v>101606</v>
          </cell>
          <cell r="B1604" t="str">
            <v>A</v>
          </cell>
          <cell r="C1604" t="str">
            <v>RAVINDRA R YEVALE</v>
          </cell>
          <cell r="D1604" t="str">
            <v>983</v>
          </cell>
          <cell r="E1604" t="str">
            <v>Projects</v>
          </cell>
        </row>
        <row r="1605">
          <cell r="A1605">
            <v>101607</v>
          </cell>
          <cell r="B1605" t="str">
            <v>A</v>
          </cell>
          <cell r="C1605" t="str">
            <v>MANOHAR A POL</v>
          </cell>
          <cell r="D1605" t="str">
            <v>793</v>
          </cell>
          <cell r="E1605" t="str">
            <v>HAL-PUNE-VITAMIN-B2/B12</v>
          </cell>
        </row>
        <row r="1606">
          <cell r="A1606">
            <v>101608</v>
          </cell>
          <cell r="B1606" t="str">
            <v>A</v>
          </cell>
          <cell r="C1606" t="str">
            <v>RAHAMATHULLAH S</v>
          </cell>
          <cell r="D1606" t="str">
            <v>531</v>
          </cell>
          <cell r="E1606" t="str">
            <v>SERTEC MADRAS</v>
          </cell>
        </row>
        <row r="1607">
          <cell r="A1607">
            <v>101609</v>
          </cell>
          <cell r="B1607" t="str">
            <v>A</v>
          </cell>
          <cell r="C1607" t="str">
            <v>SACHIN CHATURVEDI</v>
          </cell>
          <cell r="D1607" t="str">
            <v>526</v>
          </cell>
          <cell r="E1607" t="str">
            <v>SERTEC DELHI</v>
          </cell>
        </row>
        <row r="1608">
          <cell r="A1608">
            <v>101610</v>
          </cell>
          <cell r="B1608" t="str">
            <v>A</v>
          </cell>
          <cell r="C1608" t="str">
            <v>ABDUL AZIZ SHAIKH</v>
          </cell>
          <cell r="D1608" t="str">
            <v>521</v>
          </cell>
          <cell r="E1608" t="str">
            <v>SERTEC MUMBAI</v>
          </cell>
        </row>
        <row r="1609">
          <cell r="A1609">
            <v>101611</v>
          </cell>
          <cell r="B1609" t="str">
            <v>A</v>
          </cell>
          <cell r="C1609" t="str">
            <v>ASHOK KUMAR P</v>
          </cell>
          <cell r="D1609" t="str">
            <v>531</v>
          </cell>
          <cell r="E1609" t="str">
            <v>SERTEC MADRAS</v>
          </cell>
        </row>
        <row r="1610">
          <cell r="A1610">
            <v>101612</v>
          </cell>
          <cell r="B1610" t="str">
            <v>A</v>
          </cell>
          <cell r="C1610" t="str">
            <v>NITIN BULE</v>
          </cell>
          <cell r="D1610" t="str">
            <v>521</v>
          </cell>
          <cell r="E1610" t="str">
            <v>SERTEC MUMBAI</v>
          </cell>
        </row>
        <row r="1611">
          <cell r="A1611">
            <v>101613</v>
          </cell>
          <cell r="B1611" t="str">
            <v>A</v>
          </cell>
          <cell r="C1611" t="str">
            <v>N N GANDHI</v>
          </cell>
          <cell r="D1611" t="str">
            <v>504</v>
          </cell>
          <cell r="E1611" t="str">
            <v>ACCM &amp; GDS JAIPUR</v>
          </cell>
        </row>
        <row r="1612">
          <cell r="A1612">
            <v>101614</v>
          </cell>
          <cell r="B1612" t="str">
            <v>A</v>
          </cell>
          <cell r="C1612" t="str">
            <v>GURINDER SINGH</v>
          </cell>
          <cell r="D1612" t="str">
            <v>504</v>
          </cell>
          <cell r="E1612" t="str">
            <v>ACCM &amp; GDS JAIPUR</v>
          </cell>
        </row>
        <row r="1613">
          <cell r="A1613">
            <v>101615</v>
          </cell>
          <cell r="B1613" t="str">
            <v>A</v>
          </cell>
          <cell r="C1613" t="str">
            <v>VASANTHA KRISHNA</v>
          </cell>
          <cell r="D1613" t="str">
            <v>514</v>
          </cell>
          <cell r="E1613" t="str">
            <v>ACCM &amp; GDS H'BAD</v>
          </cell>
        </row>
        <row r="1614">
          <cell r="A1614">
            <v>101616</v>
          </cell>
          <cell r="B1614" t="str">
            <v>A</v>
          </cell>
          <cell r="C1614" t="str">
            <v>SEEMAB KHAN</v>
          </cell>
          <cell r="D1614" t="str">
            <v>506</v>
          </cell>
          <cell r="E1614" t="str">
            <v>ACCM &amp; GDS DELHI</v>
          </cell>
        </row>
        <row r="1615">
          <cell r="A1615">
            <v>101617</v>
          </cell>
          <cell r="B1615" t="str">
            <v>A</v>
          </cell>
          <cell r="C1615" t="str">
            <v>PRATUL MISRA</v>
          </cell>
          <cell r="D1615" t="str">
            <v>507</v>
          </cell>
          <cell r="E1615" t="str">
            <v>ACCM &amp; GDS LUCKNOW</v>
          </cell>
        </row>
        <row r="1616">
          <cell r="A1616">
            <v>101618</v>
          </cell>
          <cell r="B1616" t="str">
            <v>A</v>
          </cell>
          <cell r="C1616" t="str">
            <v>ANOOP KUMAR GUPTA</v>
          </cell>
          <cell r="D1616" t="str">
            <v>506</v>
          </cell>
          <cell r="E1616" t="str">
            <v>ACCM &amp; GDS DELHI</v>
          </cell>
        </row>
        <row r="1617">
          <cell r="A1617">
            <v>101619</v>
          </cell>
          <cell r="B1617" t="str">
            <v>A</v>
          </cell>
          <cell r="C1617" t="str">
            <v>PUSHAN DUTTA</v>
          </cell>
          <cell r="D1617" t="str">
            <v>516</v>
          </cell>
          <cell r="E1617" t="str">
            <v>ACCM &amp; GDS CALCUTTA</v>
          </cell>
        </row>
        <row r="1618">
          <cell r="A1618">
            <v>101620</v>
          </cell>
          <cell r="B1618" t="str">
            <v>A</v>
          </cell>
          <cell r="C1618" t="str">
            <v>V SURENTHIRAKUMAR</v>
          </cell>
          <cell r="D1618" t="str">
            <v>511</v>
          </cell>
          <cell r="E1618" t="str">
            <v>ACCM &amp; GDS MADRAS</v>
          </cell>
        </row>
        <row r="1619">
          <cell r="A1619">
            <v>101621</v>
          </cell>
          <cell r="B1619" t="str">
            <v>A</v>
          </cell>
          <cell r="C1619" t="str">
            <v>SHEKHAR SRIVASTAVA</v>
          </cell>
          <cell r="D1619" t="str">
            <v>507</v>
          </cell>
          <cell r="E1619" t="str">
            <v>ACCM &amp; GDS LUCKNOW</v>
          </cell>
        </row>
        <row r="1620">
          <cell r="A1620">
            <v>101622</v>
          </cell>
          <cell r="B1620" t="str">
            <v>A</v>
          </cell>
          <cell r="C1620" t="str">
            <v>MANGESH LAXMAN JADHAV</v>
          </cell>
          <cell r="D1620" t="str">
            <v>502</v>
          </cell>
          <cell r="E1620" t="str">
            <v>ACCM &amp; GDS PUNE</v>
          </cell>
        </row>
        <row r="1621">
          <cell r="A1621">
            <v>101623</v>
          </cell>
          <cell r="B1621" t="str">
            <v>A</v>
          </cell>
          <cell r="C1621" t="str">
            <v>JAYESH BELOKAR</v>
          </cell>
          <cell r="D1621" t="str">
            <v>501</v>
          </cell>
          <cell r="E1621" t="str">
            <v>ACCM &amp; GDS MUMBAI</v>
          </cell>
        </row>
        <row r="1622">
          <cell r="A1622">
            <v>101624</v>
          </cell>
          <cell r="B1622" t="str">
            <v>A</v>
          </cell>
          <cell r="C1622" t="str">
            <v>ASHWIN DESHMUKH</v>
          </cell>
          <cell r="D1622" t="str">
            <v>504</v>
          </cell>
          <cell r="E1622" t="str">
            <v>ACCM &amp; GDS JAIPUR</v>
          </cell>
        </row>
        <row r="1623">
          <cell r="A1623">
            <v>101625</v>
          </cell>
          <cell r="B1623" t="str">
            <v>A</v>
          </cell>
          <cell r="C1623" t="str">
            <v>SANDEEP KUMAR</v>
          </cell>
          <cell r="D1623" t="str">
            <v>504</v>
          </cell>
          <cell r="E1623" t="str">
            <v>ACCM &amp; GDS JAIPUR</v>
          </cell>
        </row>
        <row r="1624">
          <cell r="A1624">
            <v>101626</v>
          </cell>
          <cell r="B1624" t="str">
            <v>A</v>
          </cell>
          <cell r="C1624" t="str">
            <v>RAJEEV RANJAN PANDEY</v>
          </cell>
          <cell r="D1624" t="str">
            <v>506</v>
          </cell>
          <cell r="E1624" t="str">
            <v>ACCM &amp; GDS DELHI</v>
          </cell>
        </row>
        <row r="1625">
          <cell r="A1625">
            <v>101627</v>
          </cell>
          <cell r="B1625" t="str">
            <v>A</v>
          </cell>
          <cell r="C1625" t="str">
            <v>RAKESH KUMAR SHAH</v>
          </cell>
          <cell r="D1625" t="str">
            <v>506</v>
          </cell>
          <cell r="E1625" t="str">
            <v>ACCM &amp; GDS DELHI</v>
          </cell>
        </row>
        <row r="1626">
          <cell r="A1626">
            <v>101628</v>
          </cell>
          <cell r="B1626" t="str">
            <v>A</v>
          </cell>
          <cell r="C1626" t="str">
            <v>SANJEEV KUMAR THAKUR</v>
          </cell>
          <cell r="D1626" t="str">
            <v>506</v>
          </cell>
          <cell r="E1626" t="str">
            <v>ACCM &amp; GDS DELHI</v>
          </cell>
        </row>
        <row r="1627">
          <cell r="A1627">
            <v>101629</v>
          </cell>
          <cell r="B1627" t="str">
            <v>A</v>
          </cell>
          <cell r="C1627" t="str">
            <v>GIRISH RONIMATH</v>
          </cell>
          <cell r="D1627" t="str">
            <v>513</v>
          </cell>
          <cell r="E1627" t="str">
            <v>ACCM &amp; GDS B'LORE</v>
          </cell>
        </row>
        <row r="1628">
          <cell r="A1628">
            <v>101630</v>
          </cell>
          <cell r="B1628" t="str">
            <v>A</v>
          </cell>
          <cell r="C1628" t="str">
            <v>MANISHA DESHMUKH</v>
          </cell>
          <cell r="D1628" t="str">
            <v>501</v>
          </cell>
          <cell r="E1628" t="str">
            <v>ACCM &amp; GDS MUMBAI</v>
          </cell>
        </row>
        <row r="1629">
          <cell r="A1629">
            <v>101631</v>
          </cell>
          <cell r="B1629" t="str">
            <v>A</v>
          </cell>
          <cell r="C1629" t="str">
            <v>M R RAMESH</v>
          </cell>
          <cell r="D1629" t="str">
            <v>511</v>
          </cell>
          <cell r="E1629" t="str">
            <v>ACCM &amp; GDS MADRAS</v>
          </cell>
        </row>
        <row r="1630">
          <cell r="A1630">
            <v>101632</v>
          </cell>
          <cell r="B1630" t="str">
            <v>A</v>
          </cell>
          <cell r="C1630" t="str">
            <v>DHANANJAY PATHAK</v>
          </cell>
          <cell r="D1630" t="str">
            <v>504</v>
          </cell>
          <cell r="E1630" t="str">
            <v>ACCM &amp; GDS JAIPUR</v>
          </cell>
        </row>
        <row r="1631">
          <cell r="A1631">
            <v>101633</v>
          </cell>
          <cell r="B1631" t="str">
            <v>A</v>
          </cell>
          <cell r="C1631" t="str">
            <v>GAURAV SOOD</v>
          </cell>
          <cell r="D1631" t="str">
            <v>506</v>
          </cell>
          <cell r="E1631" t="str">
            <v>ACCM &amp; GDS DELHI</v>
          </cell>
        </row>
        <row r="1632">
          <cell r="A1632">
            <v>101634</v>
          </cell>
          <cell r="B1632" t="str">
            <v>A</v>
          </cell>
          <cell r="C1632" t="str">
            <v>AMRITPAL SINGH</v>
          </cell>
          <cell r="D1632" t="str">
            <v>506</v>
          </cell>
          <cell r="E1632" t="str">
            <v>ACCM &amp; GDS DELHI</v>
          </cell>
        </row>
        <row r="1633">
          <cell r="A1633">
            <v>101635</v>
          </cell>
          <cell r="B1633" t="str">
            <v>A</v>
          </cell>
          <cell r="C1633" t="str">
            <v>BRIJESH N SHAH</v>
          </cell>
          <cell r="D1633" t="str">
            <v>793</v>
          </cell>
          <cell r="E1633" t="str">
            <v>HAL-PUNE-VITAMIN-B2/B12</v>
          </cell>
        </row>
        <row r="1634">
          <cell r="A1634">
            <v>101636</v>
          </cell>
          <cell r="B1634" t="str">
            <v>A</v>
          </cell>
          <cell r="C1634" t="str">
            <v>CHANDRAKANT V KARANKAR</v>
          </cell>
          <cell r="D1634" t="str">
            <v>793</v>
          </cell>
          <cell r="E1634" t="str">
            <v>HAL-PUNE-VITAMIN-B2/B12</v>
          </cell>
        </row>
        <row r="1635">
          <cell r="A1635">
            <v>101637</v>
          </cell>
          <cell r="B1635" t="str">
            <v>A</v>
          </cell>
          <cell r="C1635" t="str">
            <v>ZAKIR HUSSAIN S </v>
          </cell>
          <cell r="D1635" t="str">
            <v>374</v>
          </cell>
          <cell r="E1635" t="str">
            <v>AGRO FIELD FORCE S'BAD</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grolist"/>
      <sheetName val="kiranlist"/>
      <sheetName val="EMPMAST"/>
      <sheetName val="EMPSTA"/>
      <sheetName val="2529"/>
      <sheetName val="5321"/>
      <sheetName val="5322"/>
      <sheetName val="5323"/>
      <sheetName val="5325"/>
      <sheetName val="5327"/>
      <sheetName val="5329"/>
    </sheetNames>
    <sheetDataSet>
      <sheetData sheetId="0">
        <row r="1">
          <cell r="A1">
            <v>100029</v>
          </cell>
          <cell r="B1" t="str">
            <v>100029</v>
          </cell>
          <cell r="C1">
            <v>1</v>
          </cell>
          <cell r="D1" t="str">
            <v>ZENOBIA SHETTIGAR</v>
          </cell>
        </row>
        <row r="2">
          <cell r="A2">
            <v>100032</v>
          </cell>
          <cell r="B2" t="str">
            <v>100032</v>
          </cell>
          <cell r="C2">
            <v>2</v>
          </cell>
          <cell r="D2" t="str">
            <v>A.M.ASHTAPUTRE</v>
          </cell>
        </row>
        <row r="3">
          <cell r="A3">
            <v>100067</v>
          </cell>
          <cell r="B3" t="str">
            <v>100067</v>
          </cell>
          <cell r="C3">
            <v>3</v>
          </cell>
          <cell r="D3" t="str">
            <v>A. CHOUDHURY</v>
          </cell>
        </row>
        <row r="4">
          <cell r="A4">
            <v>100081</v>
          </cell>
          <cell r="B4" t="str">
            <v>100081</v>
          </cell>
          <cell r="C4">
            <v>4</v>
          </cell>
          <cell r="D4" t="str">
            <v>S.S.RANDHAWA</v>
          </cell>
        </row>
        <row r="5">
          <cell r="A5">
            <v>100083</v>
          </cell>
          <cell r="B5" t="str">
            <v>100083</v>
          </cell>
          <cell r="C5">
            <v>5</v>
          </cell>
          <cell r="D5" t="str">
            <v>M.D.PATEL</v>
          </cell>
        </row>
        <row r="6">
          <cell r="A6">
            <v>100089</v>
          </cell>
          <cell r="B6" t="str">
            <v>100089</v>
          </cell>
          <cell r="C6">
            <v>6</v>
          </cell>
          <cell r="D6" t="str">
            <v>S.SRINIVAS RAO</v>
          </cell>
        </row>
        <row r="7">
          <cell r="A7">
            <v>100093</v>
          </cell>
          <cell r="B7" t="str">
            <v>100093</v>
          </cell>
          <cell r="C7">
            <v>7</v>
          </cell>
          <cell r="D7" t="str">
            <v>ASHOK VYAS</v>
          </cell>
        </row>
        <row r="8">
          <cell r="A8">
            <v>100094</v>
          </cell>
          <cell r="B8" t="str">
            <v>100094</v>
          </cell>
          <cell r="C8">
            <v>8</v>
          </cell>
          <cell r="D8" t="str">
            <v>EKNATH BOLAR</v>
          </cell>
        </row>
        <row r="9">
          <cell r="A9">
            <v>100095</v>
          </cell>
          <cell r="B9" t="str">
            <v>100095</v>
          </cell>
          <cell r="C9">
            <v>9</v>
          </cell>
          <cell r="D9" t="str">
            <v>T.SRIKRISHNA SIVRAM</v>
          </cell>
        </row>
        <row r="10">
          <cell r="A10">
            <v>100135</v>
          </cell>
          <cell r="B10" t="str">
            <v>100135</v>
          </cell>
          <cell r="C10">
            <v>10</v>
          </cell>
          <cell r="D10" t="str">
            <v>T.S.C.MURTHY</v>
          </cell>
        </row>
        <row r="11">
          <cell r="A11">
            <v>100149</v>
          </cell>
          <cell r="B11" t="str">
            <v>100149</v>
          </cell>
          <cell r="C11">
            <v>11</v>
          </cell>
          <cell r="D11" t="str">
            <v>MANOJ K.DUA</v>
          </cell>
        </row>
        <row r="12">
          <cell r="A12">
            <v>100150</v>
          </cell>
          <cell r="B12" t="str">
            <v>100150</v>
          </cell>
          <cell r="C12">
            <v>12</v>
          </cell>
          <cell r="D12" t="str">
            <v>MOTURI BHOOMEIAH</v>
          </cell>
        </row>
        <row r="13">
          <cell r="A13">
            <v>100169</v>
          </cell>
          <cell r="B13" t="str">
            <v>100169</v>
          </cell>
          <cell r="C13">
            <v>13</v>
          </cell>
          <cell r="D13" t="str">
            <v>B.K.CHOPRA</v>
          </cell>
        </row>
        <row r="14">
          <cell r="A14">
            <v>100189</v>
          </cell>
          <cell r="B14" t="str">
            <v>100189</v>
          </cell>
          <cell r="C14">
            <v>14</v>
          </cell>
          <cell r="D14" t="str">
            <v>RAJ KUMAR SINGH</v>
          </cell>
        </row>
        <row r="15">
          <cell r="A15">
            <v>100193</v>
          </cell>
          <cell r="B15" t="str">
            <v>100193</v>
          </cell>
          <cell r="C15">
            <v>15</v>
          </cell>
          <cell r="D15" t="str">
            <v>GULAB.K.BHAGAT</v>
          </cell>
        </row>
        <row r="16">
          <cell r="A16">
            <v>100197</v>
          </cell>
          <cell r="B16" t="str">
            <v>100197</v>
          </cell>
          <cell r="C16">
            <v>16</v>
          </cell>
          <cell r="D16" t="str">
            <v>C. ELANGOVAN</v>
          </cell>
        </row>
        <row r="17">
          <cell r="A17">
            <v>100208</v>
          </cell>
          <cell r="B17" t="str">
            <v>100208</v>
          </cell>
          <cell r="C17">
            <v>17</v>
          </cell>
          <cell r="D17" t="str">
            <v>PUSHPA.RAJESHWARI</v>
          </cell>
        </row>
        <row r="18">
          <cell r="A18">
            <v>100230</v>
          </cell>
          <cell r="B18" t="str">
            <v>100230</v>
          </cell>
          <cell r="C18">
            <v>18</v>
          </cell>
          <cell r="D18" t="str">
            <v>UMESH.VERMA</v>
          </cell>
        </row>
        <row r="19">
          <cell r="A19">
            <v>100240</v>
          </cell>
          <cell r="B19" t="str">
            <v>100240</v>
          </cell>
          <cell r="C19">
            <v>19</v>
          </cell>
          <cell r="D19" t="str">
            <v>SARITA TIRODKAR</v>
          </cell>
        </row>
        <row r="20">
          <cell r="A20">
            <v>100241</v>
          </cell>
          <cell r="B20" t="str">
            <v>100241</v>
          </cell>
          <cell r="C20">
            <v>20</v>
          </cell>
          <cell r="D20" t="str">
            <v>G.K.PATIL</v>
          </cell>
        </row>
        <row r="21">
          <cell r="A21">
            <v>100247</v>
          </cell>
          <cell r="B21" t="str">
            <v>100247</v>
          </cell>
          <cell r="C21">
            <v>21</v>
          </cell>
          <cell r="D21" t="str">
            <v>KRISHAN KUMAR JHA</v>
          </cell>
        </row>
        <row r="22">
          <cell r="A22">
            <v>100248</v>
          </cell>
          <cell r="B22" t="str">
            <v>100248</v>
          </cell>
          <cell r="C22">
            <v>22</v>
          </cell>
          <cell r="D22" t="str">
            <v>VIJAY KUMAR SINGH</v>
          </cell>
        </row>
        <row r="23">
          <cell r="A23">
            <v>100250</v>
          </cell>
          <cell r="B23" t="str">
            <v>100250</v>
          </cell>
          <cell r="C23">
            <v>23</v>
          </cell>
          <cell r="D23" t="str">
            <v>K.RAMUDU</v>
          </cell>
        </row>
        <row r="24">
          <cell r="A24">
            <v>100251</v>
          </cell>
          <cell r="B24" t="str">
            <v>100251</v>
          </cell>
          <cell r="C24">
            <v>24</v>
          </cell>
          <cell r="D24" t="str">
            <v>BHAGSINGH.S.CHOPRA</v>
          </cell>
        </row>
        <row r="25">
          <cell r="A25">
            <v>100253</v>
          </cell>
          <cell r="B25" t="str">
            <v>100253</v>
          </cell>
          <cell r="C25">
            <v>25</v>
          </cell>
          <cell r="D25" t="str">
            <v>G.R.MOHAN</v>
          </cell>
        </row>
        <row r="26">
          <cell r="A26">
            <v>100261</v>
          </cell>
          <cell r="B26" t="str">
            <v>100261</v>
          </cell>
          <cell r="C26">
            <v>26</v>
          </cell>
          <cell r="D26" t="str">
            <v>S.A.PARELKAR</v>
          </cell>
        </row>
        <row r="27">
          <cell r="A27">
            <v>100263</v>
          </cell>
          <cell r="B27" t="str">
            <v>100263</v>
          </cell>
          <cell r="C27">
            <v>27</v>
          </cell>
          <cell r="D27" t="str">
            <v>RAMESH KUMAR</v>
          </cell>
        </row>
        <row r="28">
          <cell r="A28">
            <v>100264</v>
          </cell>
          <cell r="B28" t="str">
            <v>100264</v>
          </cell>
          <cell r="C28">
            <v>28</v>
          </cell>
          <cell r="D28" t="str">
            <v>MAHIPAL.SINGH</v>
          </cell>
        </row>
        <row r="29">
          <cell r="A29">
            <v>100265</v>
          </cell>
          <cell r="B29" t="str">
            <v>100265</v>
          </cell>
          <cell r="C29">
            <v>29</v>
          </cell>
          <cell r="D29" t="str">
            <v>S.S.TOMAR</v>
          </cell>
        </row>
        <row r="30">
          <cell r="A30">
            <v>100266</v>
          </cell>
          <cell r="B30" t="str">
            <v>100266</v>
          </cell>
          <cell r="C30">
            <v>30</v>
          </cell>
          <cell r="D30" t="str">
            <v>J.V.N.S.GIRI</v>
          </cell>
        </row>
        <row r="31">
          <cell r="A31">
            <v>100268</v>
          </cell>
          <cell r="B31" t="str">
            <v>100268</v>
          </cell>
          <cell r="C31">
            <v>31</v>
          </cell>
          <cell r="D31" t="str">
            <v>V.V.SESHA REDDY</v>
          </cell>
        </row>
        <row r="32">
          <cell r="A32">
            <v>100289</v>
          </cell>
          <cell r="B32" t="str">
            <v>100289</v>
          </cell>
          <cell r="C32">
            <v>32</v>
          </cell>
          <cell r="D32" t="str">
            <v>LAKHJIT SINGH JASSAR</v>
          </cell>
        </row>
        <row r="33">
          <cell r="A33">
            <v>100301</v>
          </cell>
          <cell r="B33" t="str">
            <v>100301</v>
          </cell>
          <cell r="C33">
            <v>33</v>
          </cell>
          <cell r="D33" t="str">
            <v>R SIVANAND</v>
          </cell>
        </row>
        <row r="34">
          <cell r="A34">
            <v>100322</v>
          </cell>
          <cell r="B34" t="str">
            <v>100322</v>
          </cell>
          <cell r="C34">
            <v>34</v>
          </cell>
          <cell r="D34" t="str">
            <v>SANTOSH D PARANDE</v>
          </cell>
        </row>
        <row r="35">
          <cell r="A35">
            <v>100324</v>
          </cell>
          <cell r="B35" t="str">
            <v>100324</v>
          </cell>
          <cell r="C35">
            <v>35</v>
          </cell>
          <cell r="D35" t="str">
            <v>SARABJIT SINGH</v>
          </cell>
        </row>
        <row r="36">
          <cell r="A36">
            <v>100327</v>
          </cell>
          <cell r="B36" t="str">
            <v>100327</v>
          </cell>
          <cell r="C36">
            <v>36</v>
          </cell>
          <cell r="D36" t="str">
            <v>SUBHA R NAIR</v>
          </cell>
        </row>
        <row r="37">
          <cell r="A37">
            <v>100363</v>
          </cell>
          <cell r="B37">
            <v>100363</v>
          </cell>
          <cell r="C37">
            <v>37</v>
          </cell>
          <cell r="D37" t="str">
            <v>M P S CHOUHAN</v>
          </cell>
        </row>
        <row r="38">
          <cell r="A38">
            <v>100423</v>
          </cell>
          <cell r="B38" t="str">
            <v>100423</v>
          </cell>
          <cell r="C38">
            <v>38</v>
          </cell>
          <cell r="D38" t="str">
            <v>CHANDRA VEER SINGH</v>
          </cell>
        </row>
        <row r="39">
          <cell r="A39">
            <v>100456</v>
          </cell>
          <cell r="B39" t="str">
            <v>100456</v>
          </cell>
          <cell r="C39">
            <v>39</v>
          </cell>
          <cell r="D39" t="str">
            <v>S S DHALIWAL</v>
          </cell>
        </row>
        <row r="40">
          <cell r="A40">
            <v>100465</v>
          </cell>
          <cell r="B40" t="str">
            <v>100465</v>
          </cell>
          <cell r="C40">
            <v>40</v>
          </cell>
          <cell r="D40" t="str">
            <v>P K SURESH KUMAR</v>
          </cell>
        </row>
        <row r="41">
          <cell r="A41">
            <v>100484</v>
          </cell>
          <cell r="B41" t="str">
            <v>100484</v>
          </cell>
          <cell r="C41">
            <v>41</v>
          </cell>
          <cell r="D41" t="str">
            <v>CLAUDETTE BARNES</v>
          </cell>
        </row>
        <row r="42">
          <cell r="A42">
            <v>100565</v>
          </cell>
          <cell r="B42" t="str">
            <v>100565</v>
          </cell>
          <cell r="C42">
            <v>42</v>
          </cell>
          <cell r="D42" t="str">
            <v>V G JOSHI</v>
          </cell>
        </row>
        <row r="43">
          <cell r="A43">
            <v>100598</v>
          </cell>
          <cell r="B43">
            <v>100598</v>
          </cell>
          <cell r="C43">
            <v>43</v>
          </cell>
          <cell r="D43" t="str">
            <v>K ANIRUTHAN</v>
          </cell>
        </row>
        <row r="44">
          <cell r="A44">
            <v>100611</v>
          </cell>
          <cell r="B44" t="str">
            <v>100611</v>
          </cell>
          <cell r="C44">
            <v>44</v>
          </cell>
          <cell r="D44" t="str">
            <v>V SATYANANDAM</v>
          </cell>
        </row>
        <row r="45">
          <cell r="A45">
            <v>100640</v>
          </cell>
          <cell r="B45" t="str">
            <v>100640</v>
          </cell>
          <cell r="C45">
            <v>45</v>
          </cell>
          <cell r="D45" t="str">
            <v>U SRINIVASULU  REDDY</v>
          </cell>
        </row>
        <row r="46">
          <cell r="A46">
            <v>100776</v>
          </cell>
          <cell r="B46" t="str">
            <v>100776</v>
          </cell>
          <cell r="C46">
            <v>46</v>
          </cell>
          <cell r="D46" t="str">
            <v>SANJAY  AMBARDAR</v>
          </cell>
        </row>
        <row r="47">
          <cell r="A47">
            <v>100860</v>
          </cell>
          <cell r="B47" t="str">
            <v>100860</v>
          </cell>
          <cell r="C47">
            <v>47</v>
          </cell>
          <cell r="D47" t="str">
            <v>RAJESH KUMAR SINGH</v>
          </cell>
        </row>
        <row r="48">
          <cell r="A48">
            <v>100872</v>
          </cell>
          <cell r="B48" t="str">
            <v>100872</v>
          </cell>
          <cell r="C48">
            <v>48</v>
          </cell>
          <cell r="D48" t="str">
            <v>R V MUTHIAHPILLAI</v>
          </cell>
        </row>
        <row r="49">
          <cell r="A49">
            <v>100873</v>
          </cell>
          <cell r="B49" t="str">
            <v>100873</v>
          </cell>
          <cell r="C49">
            <v>49</v>
          </cell>
          <cell r="D49" t="str">
            <v>RAJINDER SINGH BAINS</v>
          </cell>
        </row>
        <row r="50">
          <cell r="A50">
            <v>100874</v>
          </cell>
          <cell r="B50" t="str">
            <v>100874</v>
          </cell>
          <cell r="C50">
            <v>50</v>
          </cell>
          <cell r="D50" t="str">
            <v>ANIL KUMAR</v>
          </cell>
        </row>
        <row r="51">
          <cell r="A51">
            <v>100880</v>
          </cell>
          <cell r="B51" t="str">
            <v>100880</v>
          </cell>
          <cell r="C51">
            <v>51</v>
          </cell>
          <cell r="D51" t="str">
            <v>SURESH KUMAR</v>
          </cell>
        </row>
        <row r="52">
          <cell r="A52">
            <v>100896</v>
          </cell>
          <cell r="B52" t="str">
            <v>100896</v>
          </cell>
          <cell r="C52">
            <v>52</v>
          </cell>
          <cell r="D52" t="str">
            <v>SANTOSH DANSINGH SAMANT</v>
          </cell>
        </row>
        <row r="53">
          <cell r="A53">
            <v>100931</v>
          </cell>
          <cell r="B53" t="str">
            <v>100931</v>
          </cell>
          <cell r="C53">
            <v>53</v>
          </cell>
          <cell r="D53" t="str">
            <v>VISHVESHWAR KAUSHIK</v>
          </cell>
        </row>
        <row r="54">
          <cell r="A54">
            <v>100949</v>
          </cell>
          <cell r="B54" t="str">
            <v>100949</v>
          </cell>
          <cell r="C54">
            <v>54</v>
          </cell>
          <cell r="D54" t="str">
            <v>PARTHA BISWAS</v>
          </cell>
        </row>
        <row r="55">
          <cell r="A55">
            <v>100950</v>
          </cell>
          <cell r="B55" t="str">
            <v>100950</v>
          </cell>
          <cell r="C55">
            <v>55</v>
          </cell>
          <cell r="D55" t="str">
            <v>SAMSON SANTHANKUMAR</v>
          </cell>
        </row>
        <row r="56">
          <cell r="A56">
            <v>100993</v>
          </cell>
          <cell r="B56" t="str">
            <v>100993</v>
          </cell>
          <cell r="C56">
            <v>56</v>
          </cell>
          <cell r="D56" t="str">
            <v>MILIND D JOSHI</v>
          </cell>
        </row>
        <row r="57">
          <cell r="A57">
            <v>101001</v>
          </cell>
          <cell r="B57" t="str">
            <v>101001</v>
          </cell>
          <cell r="C57">
            <v>57</v>
          </cell>
          <cell r="D57" t="str">
            <v>MUKHTIYAR SINGH</v>
          </cell>
        </row>
        <row r="58">
          <cell r="A58">
            <v>101002</v>
          </cell>
          <cell r="B58" t="str">
            <v>101002</v>
          </cell>
          <cell r="C58">
            <v>58</v>
          </cell>
          <cell r="D58" t="str">
            <v>SHIV KUMAR SHARMA</v>
          </cell>
        </row>
        <row r="59">
          <cell r="A59">
            <v>101024</v>
          </cell>
          <cell r="B59" t="str">
            <v>101024</v>
          </cell>
          <cell r="C59">
            <v>59</v>
          </cell>
          <cell r="D59" t="str">
            <v>SHREEKANT R SULE</v>
          </cell>
        </row>
        <row r="60">
          <cell r="A60">
            <v>101044</v>
          </cell>
          <cell r="B60" t="str">
            <v>101044</v>
          </cell>
          <cell r="C60">
            <v>60</v>
          </cell>
          <cell r="D60" t="str">
            <v>J DHARMA RAO</v>
          </cell>
        </row>
        <row r="61">
          <cell r="A61">
            <v>101058</v>
          </cell>
          <cell r="B61" t="str">
            <v>101058</v>
          </cell>
          <cell r="C61">
            <v>61</v>
          </cell>
          <cell r="D61" t="str">
            <v>P K KALRA</v>
          </cell>
        </row>
        <row r="62">
          <cell r="A62">
            <v>101074</v>
          </cell>
          <cell r="B62" t="str">
            <v>101074</v>
          </cell>
          <cell r="C62">
            <v>62</v>
          </cell>
          <cell r="D62" t="str">
            <v>NITIN S KADAM</v>
          </cell>
        </row>
        <row r="63">
          <cell r="A63">
            <v>101076</v>
          </cell>
          <cell r="B63" t="str">
            <v>101076</v>
          </cell>
          <cell r="C63">
            <v>63</v>
          </cell>
          <cell r="D63" t="str">
            <v>PRADIP MAJUMDAR</v>
          </cell>
        </row>
        <row r="64">
          <cell r="A64">
            <v>101080</v>
          </cell>
          <cell r="B64" t="str">
            <v>101080</v>
          </cell>
          <cell r="C64">
            <v>64</v>
          </cell>
          <cell r="D64" t="str">
            <v>V R PRABHU</v>
          </cell>
        </row>
        <row r="65">
          <cell r="A65">
            <v>101084</v>
          </cell>
          <cell r="B65" t="str">
            <v>101084</v>
          </cell>
          <cell r="C65">
            <v>65</v>
          </cell>
          <cell r="D65" t="str">
            <v>SUBHASH C DEOL</v>
          </cell>
        </row>
        <row r="66">
          <cell r="A66">
            <v>101085</v>
          </cell>
          <cell r="B66" t="str">
            <v>101085</v>
          </cell>
          <cell r="C66">
            <v>66</v>
          </cell>
          <cell r="D66" t="str">
            <v>Y VENKATA RAO</v>
          </cell>
        </row>
        <row r="67">
          <cell r="A67">
            <v>101088</v>
          </cell>
          <cell r="B67" t="str">
            <v>101088</v>
          </cell>
          <cell r="C67">
            <v>67</v>
          </cell>
          <cell r="D67" t="str">
            <v>UNMESH A RAHATADE</v>
          </cell>
        </row>
        <row r="68">
          <cell r="A68">
            <v>101129</v>
          </cell>
          <cell r="B68" t="str">
            <v>101129</v>
          </cell>
          <cell r="C68">
            <v>68</v>
          </cell>
          <cell r="D68" t="str">
            <v>PRAMOD T JADHAV</v>
          </cell>
        </row>
        <row r="69">
          <cell r="A69">
            <v>101130</v>
          </cell>
          <cell r="B69" t="str">
            <v>101130</v>
          </cell>
          <cell r="C69">
            <v>69</v>
          </cell>
          <cell r="D69" t="str">
            <v>VINITA RAO</v>
          </cell>
        </row>
        <row r="70">
          <cell r="A70">
            <v>101151</v>
          </cell>
          <cell r="B70" t="str">
            <v>101151</v>
          </cell>
          <cell r="C70">
            <v>70</v>
          </cell>
          <cell r="D70" t="str">
            <v>PARMINDER SINGH</v>
          </cell>
        </row>
        <row r="71">
          <cell r="A71">
            <v>101198</v>
          </cell>
          <cell r="B71" t="str">
            <v>101198</v>
          </cell>
          <cell r="C71">
            <v>71</v>
          </cell>
          <cell r="D71" t="str">
            <v>M R JAGDEESWARAN</v>
          </cell>
        </row>
        <row r="72">
          <cell r="A72">
            <v>101201</v>
          </cell>
          <cell r="B72" t="str">
            <v>101201</v>
          </cell>
          <cell r="C72">
            <v>72</v>
          </cell>
          <cell r="D72" t="str">
            <v>SHIVRAJ R NIGADGE</v>
          </cell>
        </row>
        <row r="73">
          <cell r="A73">
            <v>101202</v>
          </cell>
          <cell r="B73" t="str">
            <v>101202</v>
          </cell>
          <cell r="C73">
            <v>73</v>
          </cell>
          <cell r="D73" t="str">
            <v>ANNAPA S KURNE</v>
          </cell>
        </row>
        <row r="74">
          <cell r="A74">
            <v>101204</v>
          </cell>
          <cell r="B74">
            <v>101204</v>
          </cell>
          <cell r="C74">
            <v>74</v>
          </cell>
          <cell r="D74" t="str">
            <v>NARESH.K.SHARMA</v>
          </cell>
        </row>
        <row r="75">
          <cell r="A75">
            <v>101236</v>
          </cell>
          <cell r="C75">
            <v>117</v>
          </cell>
          <cell r="D75" t="str">
            <v>ramesh jogi</v>
          </cell>
        </row>
        <row r="76">
          <cell r="A76">
            <v>101237</v>
          </cell>
          <cell r="C76">
            <v>116</v>
          </cell>
          <cell r="D76" t="str">
            <v>irfan ahmed khan</v>
          </cell>
        </row>
        <row r="77">
          <cell r="A77">
            <v>101315</v>
          </cell>
          <cell r="B77" t="str">
            <v>101315</v>
          </cell>
          <cell r="C77">
            <v>75</v>
          </cell>
          <cell r="D77" t="str">
            <v>GOVIND R SAWANT</v>
          </cell>
        </row>
        <row r="78">
          <cell r="A78">
            <v>101326</v>
          </cell>
          <cell r="B78" t="str">
            <v>101326</v>
          </cell>
          <cell r="C78">
            <v>76</v>
          </cell>
          <cell r="D78" t="str">
            <v>M GIREESH</v>
          </cell>
        </row>
        <row r="79">
          <cell r="A79">
            <v>101327</v>
          </cell>
          <cell r="B79" t="str">
            <v>101327</v>
          </cell>
          <cell r="C79">
            <v>77</v>
          </cell>
          <cell r="D79" t="str">
            <v>B S VENKATESH</v>
          </cell>
        </row>
        <row r="80">
          <cell r="A80">
            <v>101340</v>
          </cell>
          <cell r="B80" t="str">
            <v>101340</v>
          </cell>
          <cell r="C80">
            <v>78</v>
          </cell>
          <cell r="D80" t="str">
            <v>P V SAMBASIVA RAO</v>
          </cell>
        </row>
        <row r="81">
          <cell r="A81">
            <v>101342</v>
          </cell>
          <cell r="B81" t="str">
            <v>101342</v>
          </cell>
          <cell r="C81">
            <v>79</v>
          </cell>
          <cell r="D81" t="str">
            <v>PRABIR K GUHA</v>
          </cell>
        </row>
        <row r="82">
          <cell r="A82">
            <v>101343</v>
          </cell>
          <cell r="B82" t="str">
            <v>101343</v>
          </cell>
          <cell r="C82">
            <v>80</v>
          </cell>
          <cell r="D82" t="str">
            <v>CH V NAGESHWARA RAO</v>
          </cell>
        </row>
        <row r="83">
          <cell r="A83">
            <v>101360</v>
          </cell>
          <cell r="B83" t="str">
            <v>101360</v>
          </cell>
          <cell r="C83">
            <v>81</v>
          </cell>
          <cell r="D83" t="str">
            <v>P S VINOD PRASAD</v>
          </cell>
        </row>
        <row r="84">
          <cell r="A84">
            <v>101387</v>
          </cell>
          <cell r="B84" t="str">
            <v>101387</v>
          </cell>
          <cell r="C84">
            <v>82</v>
          </cell>
          <cell r="D84" t="str">
            <v>SUNIL YADAV</v>
          </cell>
        </row>
        <row r="85">
          <cell r="A85">
            <v>101416</v>
          </cell>
          <cell r="B85" t="str">
            <v>101416</v>
          </cell>
          <cell r="C85">
            <v>83</v>
          </cell>
          <cell r="D85" t="str">
            <v>A C VENUGOPALAN</v>
          </cell>
        </row>
        <row r="86">
          <cell r="A86">
            <v>101417</v>
          </cell>
          <cell r="B86" t="str">
            <v>101417</v>
          </cell>
          <cell r="C86">
            <v>84</v>
          </cell>
          <cell r="D86" t="str">
            <v>JYOTI KANCHAN</v>
          </cell>
        </row>
        <row r="87">
          <cell r="A87">
            <v>101436</v>
          </cell>
          <cell r="B87" t="str">
            <v>101436</v>
          </cell>
          <cell r="C87">
            <v>85</v>
          </cell>
          <cell r="D87" t="str">
            <v>AMIT KUMAR</v>
          </cell>
        </row>
        <row r="88">
          <cell r="A88">
            <v>101437</v>
          </cell>
          <cell r="B88" t="str">
            <v>101437</v>
          </cell>
          <cell r="C88">
            <v>86</v>
          </cell>
          <cell r="D88" t="str">
            <v>ANAND SHARMA</v>
          </cell>
        </row>
        <row r="89">
          <cell r="A89">
            <v>101449</v>
          </cell>
          <cell r="B89" t="str">
            <v>101449</v>
          </cell>
          <cell r="C89">
            <v>87</v>
          </cell>
          <cell r="D89" t="str">
            <v>PRASHANT BOKEY</v>
          </cell>
        </row>
        <row r="90">
          <cell r="A90">
            <v>101454</v>
          </cell>
          <cell r="B90" t="str">
            <v>101454</v>
          </cell>
          <cell r="C90">
            <v>88</v>
          </cell>
          <cell r="D90" t="str">
            <v>JASPAL C SHARMA</v>
          </cell>
        </row>
        <row r="91">
          <cell r="A91">
            <v>101455</v>
          </cell>
          <cell r="B91" t="str">
            <v>101455</v>
          </cell>
          <cell r="C91">
            <v>89</v>
          </cell>
          <cell r="D91" t="str">
            <v>HANS RAJ GODARA</v>
          </cell>
        </row>
        <row r="92">
          <cell r="A92">
            <v>101466</v>
          </cell>
          <cell r="B92" t="str">
            <v>101466</v>
          </cell>
          <cell r="C92">
            <v>90</v>
          </cell>
          <cell r="D92" t="str">
            <v>SOUMITRA SEN</v>
          </cell>
        </row>
        <row r="93">
          <cell r="A93">
            <v>101467</v>
          </cell>
          <cell r="B93" t="str">
            <v>101467</v>
          </cell>
          <cell r="C93">
            <v>91</v>
          </cell>
          <cell r="D93" t="str">
            <v>DINESH S RANA</v>
          </cell>
        </row>
        <row r="94">
          <cell r="A94">
            <v>101468</v>
          </cell>
          <cell r="B94" t="str">
            <v>101468</v>
          </cell>
          <cell r="C94">
            <v>92</v>
          </cell>
          <cell r="D94" t="str">
            <v>JAGJEET SINGH AULAKH</v>
          </cell>
        </row>
        <row r="95">
          <cell r="A95">
            <v>101469</v>
          </cell>
          <cell r="B95" t="str">
            <v>101469</v>
          </cell>
          <cell r="C95">
            <v>93</v>
          </cell>
          <cell r="D95" t="str">
            <v>RAM CHANDRA CHOUDHARY</v>
          </cell>
        </row>
        <row r="96">
          <cell r="A96">
            <v>101470</v>
          </cell>
          <cell r="B96" t="str">
            <v>101470</v>
          </cell>
          <cell r="C96">
            <v>94</v>
          </cell>
          <cell r="D96" t="str">
            <v>ABHIJIT MUKHERJEE</v>
          </cell>
        </row>
        <row r="97">
          <cell r="A97">
            <v>101473</v>
          </cell>
          <cell r="B97" t="str">
            <v>101473</v>
          </cell>
          <cell r="C97">
            <v>95</v>
          </cell>
          <cell r="D97" t="str">
            <v>SUPARAS JAIN</v>
          </cell>
        </row>
        <row r="98">
          <cell r="A98">
            <v>101531</v>
          </cell>
          <cell r="B98" t="str">
            <v>101531</v>
          </cell>
          <cell r="C98">
            <v>96</v>
          </cell>
          <cell r="D98" t="str">
            <v>PRASHANT PADAWE</v>
          </cell>
        </row>
        <row r="99">
          <cell r="A99">
            <v>101532</v>
          </cell>
          <cell r="B99" t="str">
            <v>101532</v>
          </cell>
          <cell r="C99">
            <v>97</v>
          </cell>
          <cell r="D99" t="str">
            <v>RAJ GANGULY</v>
          </cell>
        </row>
        <row r="100">
          <cell r="A100">
            <v>101534</v>
          </cell>
          <cell r="B100" t="str">
            <v>101534</v>
          </cell>
          <cell r="C100">
            <v>98</v>
          </cell>
          <cell r="D100" t="str">
            <v>ANIL GIDWANI</v>
          </cell>
        </row>
        <row r="101">
          <cell r="A101">
            <v>101535</v>
          </cell>
          <cell r="B101" t="str">
            <v>101535</v>
          </cell>
          <cell r="C101">
            <v>99</v>
          </cell>
          <cell r="D101" t="str">
            <v>ANAND KUMAR SHRIMALI</v>
          </cell>
        </row>
        <row r="102">
          <cell r="A102">
            <v>101536</v>
          </cell>
          <cell r="B102" t="str">
            <v>101536</v>
          </cell>
          <cell r="C102">
            <v>100</v>
          </cell>
          <cell r="D102" t="str">
            <v>K NARAYANA SWAMY</v>
          </cell>
        </row>
        <row r="103">
          <cell r="A103">
            <v>101537</v>
          </cell>
          <cell r="B103" t="str">
            <v>101537</v>
          </cell>
          <cell r="C103">
            <v>101</v>
          </cell>
          <cell r="D103" t="str">
            <v>S MALLIKARJUNA REDDY</v>
          </cell>
        </row>
        <row r="104">
          <cell r="A104">
            <v>101538</v>
          </cell>
          <cell r="B104" t="str">
            <v>101538</v>
          </cell>
          <cell r="C104">
            <v>102</v>
          </cell>
          <cell r="D104" t="str">
            <v>SUBRATA BHATTACHARYA</v>
          </cell>
        </row>
        <row r="105">
          <cell r="A105">
            <v>101556</v>
          </cell>
          <cell r="B105" t="str">
            <v>101556</v>
          </cell>
          <cell r="C105">
            <v>103</v>
          </cell>
          <cell r="D105" t="str">
            <v>ASHWANI KUMAR DAHIYA</v>
          </cell>
        </row>
        <row r="106">
          <cell r="A106">
            <v>101557</v>
          </cell>
          <cell r="B106" t="str">
            <v>101557</v>
          </cell>
          <cell r="C106">
            <v>104</v>
          </cell>
          <cell r="D106" t="str">
            <v>AMBILI MENON</v>
          </cell>
        </row>
        <row r="107">
          <cell r="A107">
            <v>101637</v>
          </cell>
          <cell r="B107" t="str">
            <v>NEW</v>
          </cell>
          <cell r="C107">
            <v>105</v>
          </cell>
          <cell r="D107" t="str">
            <v>ZAKIR HUSSAIN</v>
          </cell>
        </row>
        <row r="108">
          <cell r="A108">
            <v>101649</v>
          </cell>
          <cell r="B108" t="str">
            <v>NEW</v>
          </cell>
          <cell r="C108">
            <v>106</v>
          </cell>
          <cell r="D108" t="str">
            <v>BALASUBRAMANI</v>
          </cell>
        </row>
        <row r="109">
          <cell r="A109">
            <v>101651</v>
          </cell>
          <cell r="B109" t="str">
            <v>NEW</v>
          </cell>
          <cell r="C109">
            <v>107</v>
          </cell>
          <cell r="D109" t="str">
            <v>BOYATE</v>
          </cell>
        </row>
        <row r="110">
          <cell r="A110">
            <v>200002</v>
          </cell>
          <cell r="B110" t="str">
            <v>200002</v>
          </cell>
          <cell r="C110">
            <v>108</v>
          </cell>
          <cell r="D110" t="str">
            <v>K.R.RAMACHANDRAN</v>
          </cell>
        </row>
        <row r="111">
          <cell r="A111">
            <v>200008</v>
          </cell>
          <cell r="B111" t="str">
            <v>200008</v>
          </cell>
          <cell r="C111">
            <v>109</v>
          </cell>
          <cell r="D111" t="str">
            <v>S.M.JAYARAM</v>
          </cell>
        </row>
        <row r="112">
          <cell r="A112">
            <v>200013</v>
          </cell>
          <cell r="B112" t="str">
            <v>200013</v>
          </cell>
          <cell r="C112">
            <v>110</v>
          </cell>
          <cell r="D112" t="str">
            <v>P.S.LAHIRI</v>
          </cell>
        </row>
        <row r="113">
          <cell r="A113">
            <v>200021</v>
          </cell>
          <cell r="B113" t="str">
            <v>200021</v>
          </cell>
          <cell r="C113">
            <v>111</v>
          </cell>
          <cell r="D113" t="str">
            <v>A.R.KARNIK</v>
          </cell>
        </row>
        <row r="114">
          <cell r="A114">
            <v>200039</v>
          </cell>
          <cell r="B114" t="str">
            <v>200039</v>
          </cell>
          <cell r="C114">
            <v>112</v>
          </cell>
          <cell r="D114" t="str">
            <v>CHINMOY  BHATTACHARYA</v>
          </cell>
        </row>
        <row r="115">
          <cell r="A115">
            <v>200054</v>
          </cell>
          <cell r="B115" t="str">
            <v>200054</v>
          </cell>
          <cell r="C115">
            <v>113</v>
          </cell>
          <cell r="D115" t="str">
            <v>S.E.BHOGE</v>
          </cell>
        </row>
        <row r="116">
          <cell r="A116">
            <v>200069</v>
          </cell>
          <cell r="B116" t="str">
            <v>200069</v>
          </cell>
          <cell r="C116">
            <v>114</v>
          </cell>
          <cell r="D116" t="str">
            <v>SANJEEV JAIN</v>
          </cell>
        </row>
        <row r="117">
          <cell r="A117">
            <v>300188</v>
          </cell>
          <cell r="B117" t="str">
            <v>300188</v>
          </cell>
          <cell r="C117">
            <v>115</v>
          </cell>
          <cell r="D117" t="str">
            <v>JAYAPRAKASH G RAO</v>
          </cell>
        </row>
      </sheetData>
      <sheetData sheetId="2">
        <row r="2">
          <cell r="A2" t="str">
            <v>1A1</v>
          </cell>
          <cell r="B2">
            <v>101315</v>
          </cell>
          <cell r="C2" t="str">
            <v>GOVIND R SAWANT</v>
          </cell>
          <cell r="D2">
            <v>13029</v>
          </cell>
          <cell r="E2">
            <v>393</v>
          </cell>
          <cell r="F2" t="str">
            <v>MUMBAI</v>
          </cell>
          <cell r="G2" t="str">
            <v>A</v>
          </cell>
        </row>
        <row r="3">
          <cell r="A3" t="str">
            <v>1A2</v>
          </cell>
          <cell r="B3">
            <v>101316</v>
          </cell>
          <cell r="C3" t="str">
            <v>PRATIBHA SURESH</v>
          </cell>
          <cell r="D3">
            <v>13030</v>
          </cell>
          <cell r="E3">
            <v>851</v>
          </cell>
          <cell r="F3" t="str">
            <v>MUMBAI</v>
          </cell>
          <cell r="G3" t="str">
            <v>A</v>
          </cell>
        </row>
        <row r="4">
          <cell r="A4" t="str">
            <v>1A3</v>
          </cell>
          <cell r="B4">
            <v>101317</v>
          </cell>
          <cell r="C4" t="str">
            <v>SANJAYA KUMAR R</v>
          </cell>
          <cell r="D4">
            <v>13031</v>
          </cell>
          <cell r="E4">
            <v>512</v>
          </cell>
          <cell r="F4" t="str">
            <v>ALLEPPEY</v>
          </cell>
          <cell r="G4" t="str">
            <v>R</v>
          </cell>
        </row>
        <row r="5">
          <cell r="A5" t="str">
            <v>1A4</v>
          </cell>
          <cell r="B5">
            <v>101318</v>
          </cell>
          <cell r="C5" t="str">
            <v>LAXMIKANT PANDEY</v>
          </cell>
          <cell r="D5">
            <v>13032</v>
          </cell>
          <cell r="E5">
            <v>519</v>
          </cell>
          <cell r="F5" t="str">
            <v>KATHMANDU</v>
          </cell>
          <cell r="G5" t="str">
            <v>A</v>
          </cell>
        </row>
        <row r="6">
          <cell r="A6" t="str">
            <v>1A5</v>
          </cell>
          <cell r="B6">
            <v>101319</v>
          </cell>
          <cell r="C6" t="str">
            <v>RAJESH KAPOOR</v>
          </cell>
          <cell r="D6">
            <v>13033</v>
          </cell>
          <cell r="E6">
            <v>506</v>
          </cell>
          <cell r="F6" t="str">
            <v>DELHI</v>
          </cell>
          <cell r="G6" t="str">
            <v>A</v>
          </cell>
        </row>
        <row r="7">
          <cell r="A7" t="str">
            <v>1A6</v>
          </cell>
          <cell r="B7">
            <v>101320</v>
          </cell>
          <cell r="C7" t="str">
            <v>SUDHEER BIJAWAT</v>
          </cell>
          <cell r="D7">
            <v>13034</v>
          </cell>
          <cell r="E7">
            <v>506</v>
          </cell>
          <cell r="F7" t="str">
            <v>KOTA</v>
          </cell>
          <cell r="G7" t="str">
            <v>R</v>
          </cell>
        </row>
        <row r="8">
          <cell r="A8" t="str">
            <v>1A7</v>
          </cell>
          <cell r="B8">
            <v>101321</v>
          </cell>
          <cell r="C8" t="str">
            <v>KINGSHUK SARKAR</v>
          </cell>
          <cell r="D8">
            <v>13035</v>
          </cell>
          <cell r="E8">
            <v>536</v>
          </cell>
          <cell r="F8" t="str">
            <v>RANCHI</v>
          </cell>
          <cell r="G8" t="str">
            <v>R</v>
          </cell>
        </row>
        <row r="9">
          <cell r="A9" t="str">
            <v>1A8</v>
          </cell>
          <cell r="B9">
            <v>101322</v>
          </cell>
          <cell r="C9" t="str">
            <v>RAJESH SHARAD DAVANKAR</v>
          </cell>
          <cell r="D9">
            <v>13036</v>
          </cell>
          <cell r="E9">
            <v>521</v>
          </cell>
          <cell r="F9" t="str">
            <v>MUMBAI</v>
          </cell>
          <cell r="G9" t="str">
            <v>R</v>
          </cell>
        </row>
        <row r="10">
          <cell r="A10" t="str">
            <v>1A9</v>
          </cell>
          <cell r="B10">
            <v>101323</v>
          </cell>
          <cell r="C10" t="str">
            <v>GAURAV RAI</v>
          </cell>
          <cell r="D10">
            <v>13037</v>
          </cell>
          <cell r="E10">
            <v>526</v>
          </cell>
          <cell r="F10" t="str">
            <v>KOTA</v>
          </cell>
          <cell r="G10" t="str">
            <v>R</v>
          </cell>
        </row>
        <row r="11">
          <cell r="A11" t="str">
            <v>1B1</v>
          </cell>
          <cell r="B11">
            <v>101396</v>
          </cell>
          <cell r="C11" t="str">
            <v>MANJAPPA B</v>
          </cell>
          <cell r="D11">
            <v>13110</v>
          </cell>
          <cell r="E11">
            <v>533</v>
          </cell>
          <cell r="F11" t="str">
            <v>MYSORE</v>
          </cell>
          <cell r="G11" t="str">
            <v>A</v>
          </cell>
        </row>
        <row r="12">
          <cell r="A12" t="str">
            <v>1B2</v>
          </cell>
          <cell r="B12">
            <v>101397</v>
          </cell>
          <cell r="C12" t="str">
            <v>AJAYKUMAR T PATEL</v>
          </cell>
          <cell r="D12">
            <v>13111</v>
          </cell>
          <cell r="E12">
            <v>505</v>
          </cell>
          <cell r="F12" t="str">
            <v>VALSAD</v>
          </cell>
          <cell r="G12" t="str">
            <v>A</v>
          </cell>
        </row>
        <row r="13">
          <cell r="A13" t="str">
            <v>1B3</v>
          </cell>
          <cell r="B13">
            <v>101398</v>
          </cell>
          <cell r="C13" t="str">
            <v>R RAVIKUMAR</v>
          </cell>
          <cell r="D13">
            <v>13112</v>
          </cell>
          <cell r="E13">
            <v>511</v>
          </cell>
          <cell r="F13" t="str">
            <v>SALEM</v>
          </cell>
          <cell r="G13" t="str">
            <v>R</v>
          </cell>
        </row>
        <row r="14">
          <cell r="A14" t="str">
            <v>1B4</v>
          </cell>
          <cell r="B14">
            <v>101399</v>
          </cell>
          <cell r="C14" t="str">
            <v>NETRA MANI BHUYAN</v>
          </cell>
          <cell r="D14">
            <v>13113</v>
          </cell>
          <cell r="E14">
            <v>517</v>
          </cell>
          <cell r="F14" t="str">
            <v>NORTH LAKHIMPUR</v>
          </cell>
          <cell r="G14" t="str">
            <v>A</v>
          </cell>
        </row>
        <row r="15">
          <cell r="A15" t="str">
            <v>1B5</v>
          </cell>
          <cell r="B15">
            <v>101400</v>
          </cell>
          <cell r="C15" t="str">
            <v>P RAJASEKARAN</v>
          </cell>
          <cell r="D15">
            <v>13114</v>
          </cell>
          <cell r="E15">
            <v>511</v>
          </cell>
          <cell r="F15" t="str">
            <v>TRICHY</v>
          </cell>
          <cell r="G15" t="str">
            <v>A</v>
          </cell>
        </row>
        <row r="16">
          <cell r="A16" t="str">
            <v>1B6</v>
          </cell>
          <cell r="B16">
            <v>101401</v>
          </cell>
          <cell r="C16" t="str">
            <v>T CHANDRA SEKAR REDDY</v>
          </cell>
          <cell r="D16">
            <v>13115</v>
          </cell>
          <cell r="E16">
            <v>513</v>
          </cell>
          <cell r="F16" t="str">
            <v>BANGLORE</v>
          </cell>
          <cell r="G16" t="str">
            <v>A</v>
          </cell>
        </row>
        <row r="17">
          <cell r="A17" t="str">
            <v>1B7</v>
          </cell>
          <cell r="B17">
            <v>101402</v>
          </cell>
          <cell r="C17" t="str">
            <v>T R SHASHIDHAR</v>
          </cell>
          <cell r="D17">
            <v>13116</v>
          </cell>
          <cell r="E17">
            <v>513</v>
          </cell>
          <cell r="F17" t="str">
            <v>MYSORE</v>
          </cell>
          <cell r="G17" t="str">
            <v>A</v>
          </cell>
        </row>
        <row r="18">
          <cell r="A18" t="str">
            <v>1B8</v>
          </cell>
          <cell r="B18">
            <v>101403</v>
          </cell>
          <cell r="C18" t="str">
            <v>ASHOK NATH JHA</v>
          </cell>
          <cell r="D18">
            <v>13117</v>
          </cell>
          <cell r="E18">
            <v>503</v>
          </cell>
          <cell r="F18" t="str">
            <v>AGRA</v>
          </cell>
          <cell r="G18" t="str">
            <v>A</v>
          </cell>
        </row>
        <row r="19">
          <cell r="A19" t="str">
            <v>1B9</v>
          </cell>
          <cell r="B19">
            <v>101404</v>
          </cell>
          <cell r="C19" t="str">
            <v>BIDYUT K BISWAS</v>
          </cell>
          <cell r="D19">
            <v>13118</v>
          </cell>
          <cell r="E19">
            <v>503</v>
          </cell>
          <cell r="F19" t="str">
            <v>INDORE</v>
          </cell>
          <cell r="G19" t="str">
            <v>A</v>
          </cell>
        </row>
        <row r="20">
          <cell r="A20" t="str">
            <v>1D1</v>
          </cell>
          <cell r="B20">
            <v>101477</v>
          </cell>
          <cell r="C20" t="str">
            <v>SANKALP DHUMAL</v>
          </cell>
          <cell r="D20">
            <v>13191</v>
          </cell>
          <cell r="E20">
            <v>521</v>
          </cell>
          <cell r="F20" t="str">
            <v>AHMEDNAGAR</v>
          </cell>
          <cell r="G20" t="str">
            <v>R</v>
          </cell>
        </row>
        <row r="21">
          <cell r="A21" t="str">
            <v>1D3</v>
          </cell>
          <cell r="B21">
            <v>101479</v>
          </cell>
          <cell r="C21" t="str">
            <v>KARTHIK JOSHI</v>
          </cell>
          <cell r="D21">
            <v>13193</v>
          </cell>
          <cell r="E21">
            <v>521</v>
          </cell>
          <cell r="F21" t="str">
            <v>SURAT</v>
          </cell>
          <cell r="G21" t="str">
            <v>A</v>
          </cell>
        </row>
        <row r="22">
          <cell r="A22" t="str">
            <v>1D4</v>
          </cell>
          <cell r="B22">
            <v>101480</v>
          </cell>
          <cell r="C22" t="str">
            <v>SACHIN NANDKUMAR BHAD</v>
          </cell>
          <cell r="D22">
            <v>13194</v>
          </cell>
          <cell r="E22">
            <v>521</v>
          </cell>
          <cell r="F22" t="str">
            <v>SOLAPR</v>
          </cell>
          <cell r="G22" t="str">
            <v>A</v>
          </cell>
        </row>
        <row r="23">
          <cell r="A23" t="str">
            <v>1D5</v>
          </cell>
          <cell r="B23">
            <v>101481</v>
          </cell>
          <cell r="C23" t="str">
            <v>AMAR V MULEY</v>
          </cell>
          <cell r="D23">
            <v>13195</v>
          </cell>
          <cell r="E23">
            <v>521</v>
          </cell>
          <cell r="F23" t="str">
            <v>MUMBAI</v>
          </cell>
          <cell r="G23" t="str">
            <v>A</v>
          </cell>
        </row>
        <row r="24">
          <cell r="A24" t="str">
            <v>1D6</v>
          </cell>
          <cell r="B24">
            <v>101482</v>
          </cell>
          <cell r="C24" t="str">
            <v>SURENDRA SAWLANI</v>
          </cell>
          <cell r="D24">
            <v>13196</v>
          </cell>
          <cell r="E24">
            <v>521</v>
          </cell>
          <cell r="F24" t="str">
            <v>AKOLA</v>
          </cell>
          <cell r="G24" t="str">
            <v>A</v>
          </cell>
        </row>
        <row r="25">
          <cell r="A25" t="str">
            <v>1D7</v>
          </cell>
          <cell r="B25">
            <v>101483</v>
          </cell>
          <cell r="C25" t="str">
            <v>JIGAR SHAH</v>
          </cell>
          <cell r="D25">
            <v>13197</v>
          </cell>
          <cell r="E25">
            <v>521</v>
          </cell>
          <cell r="F25" t="str">
            <v>AHMEDABAD</v>
          </cell>
          <cell r="G25" t="str">
            <v>A</v>
          </cell>
        </row>
        <row r="26">
          <cell r="A26" t="str">
            <v>1D8</v>
          </cell>
          <cell r="B26">
            <v>101484</v>
          </cell>
          <cell r="C26" t="str">
            <v>SHAYJADHA BISTI</v>
          </cell>
          <cell r="D26">
            <v>13198</v>
          </cell>
          <cell r="E26">
            <v>521</v>
          </cell>
          <cell r="F26" t="str">
            <v>MUMBAI</v>
          </cell>
          <cell r="G26" t="str">
            <v>A</v>
          </cell>
        </row>
        <row r="27">
          <cell r="A27" t="str">
            <v>1D9</v>
          </cell>
          <cell r="B27">
            <v>101485</v>
          </cell>
          <cell r="C27" t="str">
            <v>SAURABH SHAH</v>
          </cell>
          <cell r="D27">
            <v>13199</v>
          </cell>
          <cell r="E27">
            <v>521</v>
          </cell>
          <cell r="F27" t="str">
            <v>NASIK</v>
          </cell>
          <cell r="G27" t="str">
            <v>R</v>
          </cell>
        </row>
        <row r="28">
          <cell r="A28" t="str">
            <v>1E1</v>
          </cell>
          <cell r="B28">
            <v>101558</v>
          </cell>
          <cell r="C28" t="str">
            <v>ANIL KUMAR</v>
          </cell>
          <cell r="D28">
            <v>13272</v>
          </cell>
          <cell r="E28">
            <v>514</v>
          </cell>
          <cell r="F28" t="str">
            <v>DAVAGERE</v>
          </cell>
          <cell r="G28" t="str">
            <v>A</v>
          </cell>
        </row>
        <row r="29">
          <cell r="A29" t="str">
            <v>1E2</v>
          </cell>
          <cell r="B29">
            <v>101559</v>
          </cell>
          <cell r="C29" t="str">
            <v>PARTHA PRAMANICK</v>
          </cell>
          <cell r="D29">
            <v>13273</v>
          </cell>
          <cell r="E29">
            <v>517</v>
          </cell>
          <cell r="F29" t="str">
            <v>JORHAT</v>
          </cell>
          <cell r="G29" t="str">
            <v>A</v>
          </cell>
        </row>
        <row r="30">
          <cell r="A30" t="str">
            <v>1E3</v>
          </cell>
          <cell r="B30">
            <v>101560</v>
          </cell>
          <cell r="C30" t="str">
            <v>SWAPNALI SONAWANE</v>
          </cell>
          <cell r="D30">
            <v>13274</v>
          </cell>
          <cell r="E30">
            <v>502</v>
          </cell>
          <cell r="F30" t="str">
            <v>PUNE</v>
          </cell>
          <cell r="G30" t="str">
            <v>A</v>
          </cell>
        </row>
        <row r="31">
          <cell r="A31" t="str">
            <v>1E4</v>
          </cell>
          <cell r="B31">
            <v>101561</v>
          </cell>
          <cell r="C31" t="str">
            <v>ANIL BALWANT MANE</v>
          </cell>
          <cell r="D31">
            <v>13275</v>
          </cell>
          <cell r="E31">
            <v>502</v>
          </cell>
          <cell r="F31" t="str">
            <v>SATARA</v>
          </cell>
          <cell r="G31" t="str">
            <v>R</v>
          </cell>
        </row>
        <row r="32">
          <cell r="A32" t="str">
            <v>1E5</v>
          </cell>
          <cell r="B32">
            <v>101562</v>
          </cell>
          <cell r="C32" t="str">
            <v>ALOK GUPTA</v>
          </cell>
          <cell r="D32">
            <v>13276</v>
          </cell>
          <cell r="E32">
            <v>503</v>
          </cell>
          <cell r="F32" t="str">
            <v>SHIVPURI</v>
          </cell>
          <cell r="G32" t="str">
            <v>A</v>
          </cell>
        </row>
        <row r="33">
          <cell r="A33" t="str">
            <v>1E6</v>
          </cell>
          <cell r="B33">
            <v>101563</v>
          </cell>
          <cell r="C33" t="str">
            <v>VINAY MUNJAL</v>
          </cell>
          <cell r="D33">
            <v>13277</v>
          </cell>
          <cell r="E33">
            <v>506</v>
          </cell>
          <cell r="F33" t="str">
            <v>NEW DELHI</v>
          </cell>
          <cell r="G33" t="str">
            <v>A</v>
          </cell>
        </row>
        <row r="34">
          <cell r="A34" t="str">
            <v>1E8</v>
          </cell>
          <cell r="B34">
            <v>101564</v>
          </cell>
          <cell r="C34" t="str">
            <v>T RAJ SEKARAN</v>
          </cell>
          <cell r="D34">
            <v>13278</v>
          </cell>
          <cell r="E34">
            <v>511</v>
          </cell>
          <cell r="F34" t="str">
            <v>COIMBTORE</v>
          </cell>
          <cell r="G34" t="str">
            <v>A</v>
          </cell>
        </row>
        <row r="35">
          <cell r="A35" t="str">
            <v>1E9</v>
          </cell>
          <cell r="B35">
            <v>101566</v>
          </cell>
          <cell r="C35" t="str">
            <v>MRIDU POBON RAJKHOWA</v>
          </cell>
          <cell r="D35">
            <v>13280</v>
          </cell>
          <cell r="E35">
            <v>517</v>
          </cell>
          <cell r="F35" t="str">
            <v>NALBARI</v>
          </cell>
          <cell r="G35" t="str">
            <v>A</v>
          </cell>
        </row>
        <row r="36">
          <cell r="A36" t="str">
            <v>2A1</v>
          </cell>
          <cell r="B36">
            <v>101324</v>
          </cell>
          <cell r="C36" t="str">
            <v>V VENKATESH</v>
          </cell>
          <cell r="D36">
            <v>13038</v>
          </cell>
          <cell r="E36">
            <v>534</v>
          </cell>
          <cell r="F36" t="str">
            <v>HYDERABAD</v>
          </cell>
          <cell r="G36" t="str">
            <v>R</v>
          </cell>
        </row>
        <row r="37">
          <cell r="A37" t="str">
            <v>2A2</v>
          </cell>
          <cell r="B37">
            <v>101325</v>
          </cell>
          <cell r="C37" t="str">
            <v>SANJEEV KUMAR</v>
          </cell>
          <cell r="D37">
            <v>13039</v>
          </cell>
          <cell r="E37">
            <v>538</v>
          </cell>
          <cell r="F37" t="str">
            <v>PATNA</v>
          </cell>
          <cell r="G37" t="str">
            <v>A</v>
          </cell>
        </row>
        <row r="38">
          <cell r="A38" t="str">
            <v>2A3</v>
          </cell>
          <cell r="B38">
            <v>101326</v>
          </cell>
          <cell r="C38" t="str">
            <v>M GIREESH</v>
          </cell>
          <cell r="D38">
            <v>13040</v>
          </cell>
          <cell r="E38">
            <v>369</v>
          </cell>
          <cell r="F38" t="str">
            <v>BELLARY</v>
          </cell>
          <cell r="G38" t="str">
            <v>A</v>
          </cell>
        </row>
        <row r="39">
          <cell r="A39" t="str">
            <v>2A4</v>
          </cell>
          <cell r="B39">
            <v>101327</v>
          </cell>
          <cell r="C39" t="str">
            <v>B S VENKATESH</v>
          </cell>
          <cell r="D39">
            <v>13041</v>
          </cell>
          <cell r="E39">
            <v>369</v>
          </cell>
          <cell r="F39" t="str">
            <v>HUBLI</v>
          </cell>
          <cell r="G39" t="str">
            <v>A</v>
          </cell>
        </row>
        <row r="40">
          <cell r="A40" t="str">
            <v>2A5</v>
          </cell>
          <cell r="B40">
            <v>101328</v>
          </cell>
          <cell r="C40" t="str">
            <v>SYED SAMIULLA HUSSAINI</v>
          </cell>
          <cell r="D40">
            <v>13042</v>
          </cell>
          <cell r="E40">
            <v>513</v>
          </cell>
          <cell r="F40" t="str">
            <v>GULBARGA</v>
          </cell>
          <cell r="G40" t="str">
            <v>A</v>
          </cell>
        </row>
        <row r="41">
          <cell r="A41" t="str">
            <v>2A6</v>
          </cell>
          <cell r="B41">
            <v>101329</v>
          </cell>
          <cell r="C41" t="str">
            <v>GAUTAM SARKAR</v>
          </cell>
          <cell r="D41">
            <v>13043</v>
          </cell>
          <cell r="E41">
            <v>516</v>
          </cell>
          <cell r="F41" t="str">
            <v>COOCH BEHAR</v>
          </cell>
          <cell r="G41" t="str">
            <v>A</v>
          </cell>
        </row>
        <row r="42">
          <cell r="A42" t="str">
            <v>2A7</v>
          </cell>
          <cell r="B42">
            <v>101330</v>
          </cell>
          <cell r="C42" t="str">
            <v>K PARTHASARATHY</v>
          </cell>
          <cell r="D42">
            <v>13044</v>
          </cell>
          <cell r="E42">
            <v>511</v>
          </cell>
          <cell r="F42" t="str">
            <v>CHENNI</v>
          </cell>
          <cell r="G42" t="str">
            <v>R</v>
          </cell>
        </row>
        <row r="43">
          <cell r="A43" t="str">
            <v>2A8</v>
          </cell>
          <cell r="B43">
            <v>101331</v>
          </cell>
          <cell r="C43" t="str">
            <v>N DHARMENDRA</v>
          </cell>
          <cell r="D43">
            <v>13045</v>
          </cell>
          <cell r="E43">
            <v>514</v>
          </cell>
          <cell r="F43" t="str">
            <v>GUNTUR</v>
          </cell>
          <cell r="G43" t="str">
            <v>R</v>
          </cell>
        </row>
        <row r="44">
          <cell r="A44" t="str">
            <v>2A9</v>
          </cell>
          <cell r="B44">
            <v>101332</v>
          </cell>
          <cell r="C44" t="str">
            <v>DEBJIT MAITI</v>
          </cell>
          <cell r="D44">
            <v>13046</v>
          </cell>
          <cell r="E44">
            <v>516</v>
          </cell>
          <cell r="F44" t="str">
            <v>CULCATTA</v>
          </cell>
          <cell r="G44" t="str">
            <v>A</v>
          </cell>
        </row>
        <row r="45">
          <cell r="A45" t="str">
            <v>2B1</v>
          </cell>
          <cell r="B45">
            <v>101405</v>
          </cell>
          <cell r="C45" t="str">
            <v>PRASHANT Y KADAM</v>
          </cell>
          <cell r="D45">
            <v>13119</v>
          </cell>
          <cell r="E45">
            <v>502</v>
          </cell>
          <cell r="F45" t="str">
            <v>SANGLI</v>
          </cell>
          <cell r="G45" t="str">
            <v>A</v>
          </cell>
        </row>
        <row r="46">
          <cell r="A46" t="str">
            <v>2B2</v>
          </cell>
          <cell r="B46">
            <v>101406</v>
          </cell>
          <cell r="C46" t="str">
            <v>R C NARASIMHULU</v>
          </cell>
          <cell r="D46">
            <v>13120</v>
          </cell>
          <cell r="E46">
            <v>514</v>
          </cell>
          <cell r="F46" t="str">
            <v>NELLORE</v>
          </cell>
          <cell r="G46" t="str">
            <v>R</v>
          </cell>
        </row>
        <row r="47">
          <cell r="A47" t="str">
            <v>2B3</v>
          </cell>
          <cell r="B47">
            <v>101407</v>
          </cell>
          <cell r="C47" t="str">
            <v>J SURESH</v>
          </cell>
          <cell r="D47">
            <v>13121</v>
          </cell>
          <cell r="E47">
            <v>514</v>
          </cell>
          <cell r="F47" t="str">
            <v>KAKINADA</v>
          </cell>
          <cell r="G47" t="str">
            <v>A</v>
          </cell>
        </row>
        <row r="48">
          <cell r="A48" t="str">
            <v>2B4</v>
          </cell>
          <cell r="B48">
            <v>101408</v>
          </cell>
          <cell r="C48" t="str">
            <v>S NAGARAJAN</v>
          </cell>
          <cell r="D48">
            <v>13122</v>
          </cell>
          <cell r="E48">
            <v>512</v>
          </cell>
          <cell r="F48" t="str">
            <v>ERNAKULAM</v>
          </cell>
          <cell r="G48" t="str">
            <v>A</v>
          </cell>
        </row>
        <row r="49">
          <cell r="A49" t="str">
            <v>2B5</v>
          </cell>
          <cell r="B49">
            <v>101409</v>
          </cell>
          <cell r="C49" t="str">
            <v>SUHAS PANDE</v>
          </cell>
          <cell r="D49">
            <v>13123</v>
          </cell>
          <cell r="E49">
            <v>502</v>
          </cell>
          <cell r="F49" t="str">
            <v>NASIK</v>
          </cell>
          <cell r="G49" t="str">
            <v>A</v>
          </cell>
        </row>
        <row r="50">
          <cell r="A50" t="str">
            <v>2B6</v>
          </cell>
          <cell r="B50">
            <v>101410</v>
          </cell>
          <cell r="C50" t="str">
            <v>SIVA RAMA SUBRAMANIAM</v>
          </cell>
          <cell r="D50">
            <v>13124</v>
          </cell>
          <cell r="E50">
            <v>511</v>
          </cell>
          <cell r="F50" t="str">
            <v>COIMBTORE</v>
          </cell>
          <cell r="G50" t="str">
            <v>A</v>
          </cell>
        </row>
        <row r="51">
          <cell r="A51" t="str">
            <v>2B7</v>
          </cell>
          <cell r="B51">
            <v>101411</v>
          </cell>
          <cell r="C51" t="str">
            <v>SUDHIR KRISHNAN NAIR</v>
          </cell>
          <cell r="D51">
            <v>13125</v>
          </cell>
          <cell r="E51">
            <v>512</v>
          </cell>
          <cell r="F51" t="str">
            <v>ERNAKULAM</v>
          </cell>
          <cell r="G51" t="str">
            <v>A</v>
          </cell>
        </row>
        <row r="52">
          <cell r="A52" t="str">
            <v>2B8</v>
          </cell>
          <cell r="B52">
            <v>101412</v>
          </cell>
          <cell r="C52" t="str">
            <v>TUMPA SENGUPTA</v>
          </cell>
          <cell r="D52">
            <v>13126</v>
          </cell>
          <cell r="E52">
            <v>852</v>
          </cell>
          <cell r="F52" t="str">
            <v>CALCUTTA</v>
          </cell>
          <cell r="G52" t="str">
            <v>R</v>
          </cell>
        </row>
        <row r="53">
          <cell r="A53" t="str">
            <v>2B9</v>
          </cell>
          <cell r="B53">
            <v>101413</v>
          </cell>
          <cell r="C53" t="str">
            <v>SHILPA M PATHRIKAR</v>
          </cell>
          <cell r="D53">
            <v>13127</v>
          </cell>
          <cell r="E53">
            <v>851</v>
          </cell>
          <cell r="F53" t="str">
            <v>MUMBAI</v>
          </cell>
          <cell r="G53" t="str">
            <v>A</v>
          </cell>
        </row>
        <row r="54">
          <cell r="A54" t="str">
            <v>2D1</v>
          </cell>
          <cell r="B54">
            <v>101486</v>
          </cell>
          <cell r="C54" t="str">
            <v>MAYURESH BHURKE</v>
          </cell>
          <cell r="D54">
            <v>13200</v>
          </cell>
          <cell r="E54">
            <v>521</v>
          </cell>
          <cell r="F54" t="str">
            <v>MUMBAI</v>
          </cell>
          <cell r="G54" t="str">
            <v>A</v>
          </cell>
        </row>
        <row r="55">
          <cell r="A55" t="str">
            <v>2D2</v>
          </cell>
          <cell r="B55">
            <v>101487</v>
          </cell>
          <cell r="C55" t="str">
            <v>MANISH M SAPARIYA</v>
          </cell>
          <cell r="D55">
            <v>13201</v>
          </cell>
          <cell r="E55">
            <v>505</v>
          </cell>
          <cell r="F55" t="str">
            <v>RAJKOT</v>
          </cell>
          <cell r="G55" t="str">
            <v>A</v>
          </cell>
        </row>
        <row r="56">
          <cell r="A56" t="str">
            <v>2D3</v>
          </cell>
          <cell r="B56">
            <v>101488</v>
          </cell>
          <cell r="C56" t="str">
            <v>P S KARTHIC</v>
          </cell>
          <cell r="D56">
            <v>13202</v>
          </cell>
          <cell r="E56">
            <v>501</v>
          </cell>
          <cell r="F56" t="str">
            <v>MUMBAI</v>
          </cell>
          <cell r="G56" t="str">
            <v>A</v>
          </cell>
        </row>
        <row r="57">
          <cell r="A57" t="str">
            <v>2D4</v>
          </cell>
          <cell r="B57">
            <v>101489</v>
          </cell>
          <cell r="C57" t="str">
            <v>ASLAM THANGE</v>
          </cell>
          <cell r="D57">
            <v>13203</v>
          </cell>
          <cell r="E57">
            <v>501</v>
          </cell>
          <cell r="F57" t="str">
            <v>MUMBAI</v>
          </cell>
          <cell r="G57" t="str">
            <v>R</v>
          </cell>
        </row>
        <row r="58">
          <cell r="A58" t="str">
            <v>2D5</v>
          </cell>
          <cell r="B58">
            <v>101490</v>
          </cell>
          <cell r="C58" t="str">
            <v>SATHISH SINGH</v>
          </cell>
          <cell r="D58">
            <v>13204</v>
          </cell>
          <cell r="E58">
            <v>507</v>
          </cell>
          <cell r="F58" t="str">
            <v>DEHRADUN</v>
          </cell>
          <cell r="G58" t="str">
            <v>A</v>
          </cell>
        </row>
        <row r="59">
          <cell r="A59" t="str">
            <v>2D6</v>
          </cell>
          <cell r="B59">
            <v>101491</v>
          </cell>
          <cell r="C59" t="str">
            <v>SUSHIL K SUNDRIYAL</v>
          </cell>
          <cell r="D59">
            <v>13205</v>
          </cell>
          <cell r="E59">
            <v>507</v>
          </cell>
          <cell r="F59" t="str">
            <v>GHAZIABAD</v>
          </cell>
          <cell r="G59" t="str">
            <v>A</v>
          </cell>
        </row>
        <row r="60">
          <cell r="A60" t="str">
            <v>2D7</v>
          </cell>
          <cell r="B60">
            <v>101492</v>
          </cell>
          <cell r="C60" t="str">
            <v>DHEERAJ SARASWAT</v>
          </cell>
          <cell r="D60">
            <v>13206</v>
          </cell>
          <cell r="E60">
            <v>504</v>
          </cell>
          <cell r="F60" t="str">
            <v>JAIPUR</v>
          </cell>
          <cell r="G60" t="str">
            <v>A</v>
          </cell>
        </row>
        <row r="61">
          <cell r="A61" t="str">
            <v>2D8</v>
          </cell>
          <cell r="B61">
            <v>101493</v>
          </cell>
          <cell r="C61" t="str">
            <v>THOMAS E R</v>
          </cell>
          <cell r="D61">
            <v>13207</v>
          </cell>
          <cell r="E61">
            <v>512</v>
          </cell>
          <cell r="F61" t="str">
            <v>CALICUT</v>
          </cell>
          <cell r="G61" t="str">
            <v>A</v>
          </cell>
        </row>
        <row r="62">
          <cell r="A62" t="str">
            <v>2D9</v>
          </cell>
          <cell r="B62">
            <v>101494</v>
          </cell>
          <cell r="C62" t="str">
            <v>CHANDRASEKHAR V DESALE</v>
          </cell>
          <cell r="D62">
            <v>13208</v>
          </cell>
          <cell r="E62">
            <v>502</v>
          </cell>
          <cell r="F62" t="str">
            <v>DHULE</v>
          </cell>
          <cell r="G62" t="str">
            <v>R</v>
          </cell>
        </row>
        <row r="63">
          <cell r="A63" t="str">
            <v>2E1</v>
          </cell>
          <cell r="B63">
            <v>101567</v>
          </cell>
          <cell r="C63" t="str">
            <v>BIBHUTI NARAIN THAKUR</v>
          </cell>
          <cell r="D63">
            <v>13281</v>
          </cell>
          <cell r="E63">
            <v>518</v>
          </cell>
          <cell r="F63" t="str">
            <v>MUZAFFARPUR</v>
          </cell>
          <cell r="G63" t="str">
            <v>A</v>
          </cell>
        </row>
        <row r="64">
          <cell r="A64" t="str">
            <v>2E2</v>
          </cell>
          <cell r="B64">
            <v>101568</v>
          </cell>
          <cell r="C64" t="str">
            <v>C PRIYALAKSHMI</v>
          </cell>
          <cell r="D64">
            <v>13282</v>
          </cell>
          <cell r="E64">
            <v>511</v>
          </cell>
          <cell r="F64" t="str">
            <v>CHENNAI</v>
          </cell>
          <cell r="G64" t="str">
            <v>A</v>
          </cell>
        </row>
        <row r="65">
          <cell r="A65" t="str">
            <v>2E3</v>
          </cell>
          <cell r="B65">
            <v>101569</v>
          </cell>
          <cell r="C65" t="str">
            <v>B VARAPRASAD</v>
          </cell>
          <cell r="D65">
            <v>13283</v>
          </cell>
          <cell r="E65">
            <v>514</v>
          </cell>
          <cell r="F65" t="str">
            <v>KHAMMAM</v>
          </cell>
          <cell r="G65" t="str">
            <v>A</v>
          </cell>
        </row>
        <row r="66">
          <cell r="A66" t="str">
            <v>2E4</v>
          </cell>
          <cell r="B66">
            <v>101570</v>
          </cell>
          <cell r="C66" t="str">
            <v>PANKAJ SURANA</v>
          </cell>
          <cell r="D66">
            <v>13284</v>
          </cell>
          <cell r="E66">
            <v>503</v>
          </cell>
          <cell r="F66" t="str">
            <v>INDORE</v>
          </cell>
          <cell r="G66" t="str">
            <v>A</v>
          </cell>
        </row>
        <row r="67">
          <cell r="A67" t="str">
            <v>2E5</v>
          </cell>
          <cell r="B67">
            <v>101571</v>
          </cell>
          <cell r="C67" t="str">
            <v>N BALACHANDRAN</v>
          </cell>
          <cell r="D67">
            <v>13285</v>
          </cell>
          <cell r="E67">
            <v>511</v>
          </cell>
          <cell r="F67" t="str">
            <v>TRICHY</v>
          </cell>
          <cell r="G67" t="str">
            <v>A</v>
          </cell>
        </row>
        <row r="68">
          <cell r="A68" t="str">
            <v>2E6</v>
          </cell>
          <cell r="B68">
            <v>101572</v>
          </cell>
          <cell r="C68" t="str">
            <v>T BALAKRISHANAM RAJU</v>
          </cell>
          <cell r="D68">
            <v>13286</v>
          </cell>
          <cell r="E68">
            <v>514</v>
          </cell>
          <cell r="F68" t="str">
            <v>HYDERABAD</v>
          </cell>
          <cell r="G68" t="str">
            <v>A</v>
          </cell>
        </row>
        <row r="69">
          <cell r="A69" t="str">
            <v>2E7</v>
          </cell>
          <cell r="B69">
            <v>101573</v>
          </cell>
          <cell r="C69" t="str">
            <v>BALU SURAM</v>
          </cell>
          <cell r="D69">
            <v>13287</v>
          </cell>
          <cell r="E69">
            <v>514</v>
          </cell>
          <cell r="F69" t="str">
            <v>HYDERABAD</v>
          </cell>
          <cell r="G69" t="str">
            <v>A</v>
          </cell>
        </row>
        <row r="70">
          <cell r="A70" t="str">
            <v>2E8</v>
          </cell>
          <cell r="B70">
            <v>101574</v>
          </cell>
          <cell r="C70" t="str">
            <v>A SARAVANA KUMAR</v>
          </cell>
          <cell r="D70">
            <v>13288</v>
          </cell>
          <cell r="E70">
            <v>531</v>
          </cell>
          <cell r="F70" t="str">
            <v>TRICHY</v>
          </cell>
          <cell r="G70" t="str">
            <v>A</v>
          </cell>
        </row>
        <row r="71">
          <cell r="A71" t="str">
            <v>2E9</v>
          </cell>
          <cell r="B71">
            <v>101575</v>
          </cell>
          <cell r="C71" t="str">
            <v>KAML MEDIRATTA</v>
          </cell>
          <cell r="D71">
            <v>13289</v>
          </cell>
          <cell r="E71">
            <v>984</v>
          </cell>
          <cell r="F71" t="str">
            <v>NEW DELHI</v>
          </cell>
          <cell r="G71" t="str">
            <v>A</v>
          </cell>
        </row>
        <row r="72">
          <cell r="A72" t="str">
            <v>3A1</v>
          </cell>
          <cell r="B72">
            <v>101333</v>
          </cell>
          <cell r="C72" t="str">
            <v>P VINAYKUMAR</v>
          </cell>
          <cell r="D72">
            <v>13047</v>
          </cell>
          <cell r="E72">
            <v>514</v>
          </cell>
          <cell r="F72" t="str">
            <v>HYDERABAD</v>
          </cell>
          <cell r="G72" t="str">
            <v>A</v>
          </cell>
        </row>
        <row r="73">
          <cell r="A73" t="str">
            <v>3A2</v>
          </cell>
          <cell r="B73">
            <v>101334</v>
          </cell>
          <cell r="C73" t="str">
            <v>RAJESH ROSHAN</v>
          </cell>
          <cell r="D73">
            <v>13048</v>
          </cell>
          <cell r="E73">
            <v>514</v>
          </cell>
          <cell r="F73" t="str">
            <v>HYDERABAD</v>
          </cell>
          <cell r="G73" t="str">
            <v>R</v>
          </cell>
        </row>
        <row r="74">
          <cell r="A74" t="str">
            <v>3A3</v>
          </cell>
          <cell r="B74">
            <v>101335</v>
          </cell>
          <cell r="C74" t="str">
            <v>L SIVAKUMAR</v>
          </cell>
          <cell r="D74">
            <v>13049</v>
          </cell>
          <cell r="E74">
            <v>512</v>
          </cell>
          <cell r="F74" t="str">
            <v>TRIVENDRUM</v>
          </cell>
          <cell r="G74" t="str">
            <v>A</v>
          </cell>
        </row>
        <row r="75">
          <cell r="A75" t="str">
            <v>3A4</v>
          </cell>
          <cell r="B75">
            <v>101336</v>
          </cell>
          <cell r="C75" t="str">
            <v>VINOD LAHOREY</v>
          </cell>
          <cell r="D75">
            <v>13050</v>
          </cell>
          <cell r="E75">
            <v>503</v>
          </cell>
          <cell r="F75" t="str">
            <v>BHOPAL</v>
          </cell>
          <cell r="G75" t="str">
            <v>A</v>
          </cell>
        </row>
        <row r="76">
          <cell r="A76" t="str">
            <v>3A5</v>
          </cell>
          <cell r="B76">
            <v>101337</v>
          </cell>
          <cell r="C76" t="str">
            <v>S GANGOPADHYAY</v>
          </cell>
          <cell r="D76">
            <v>13051</v>
          </cell>
          <cell r="E76">
            <v>536</v>
          </cell>
          <cell r="F76" t="str">
            <v>CALCUTTA</v>
          </cell>
          <cell r="G76" t="str">
            <v>A</v>
          </cell>
        </row>
        <row r="77">
          <cell r="A77" t="str">
            <v>3A6</v>
          </cell>
          <cell r="B77">
            <v>101338</v>
          </cell>
          <cell r="C77" t="str">
            <v>GOPAL A MISTRY</v>
          </cell>
          <cell r="D77">
            <v>13052</v>
          </cell>
          <cell r="E77">
            <v>521</v>
          </cell>
          <cell r="F77" t="str">
            <v>JALGAON</v>
          </cell>
          <cell r="G77" t="str">
            <v>A</v>
          </cell>
        </row>
        <row r="78">
          <cell r="A78" t="str">
            <v>3A7</v>
          </cell>
          <cell r="B78">
            <v>101339</v>
          </cell>
          <cell r="C78" t="str">
            <v>BMS NAGENDRA KUMAR</v>
          </cell>
          <cell r="D78">
            <v>13053</v>
          </cell>
          <cell r="E78">
            <v>531</v>
          </cell>
          <cell r="F78" t="str">
            <v>VIZAG</v>
          </cell>
          <cell r="G78" t="str">
            <v>A</v>
          </cell>
        </row>
        <row r="79">
          <cell r="A79" t="str">
            <v>3A8</v>
          </cell>
          <cell r="B79">
            <v>101340</v>
          </cell>
          <cell r="C79" t="str">
            <v>P V SAMBSIVA RAO</v>
          </cell>
          <cell r="D79">
            <v>13054</v>
          </cell>
          <cell r="E79">
            <v>374</v>
          </cell>
          <cell r="F79" t="str">
            <v>PIDUGURALLA</v>
          </cell>
          <cell r="G79" t="str">
            <v>A</v>
          </cell>
        </row>
        <row r="80">
          <cell r="A80" t="str">
            <v>3A9</v>
          </cell>
          <cell r="B80">
            <v>101341</v>
          </cell>
          <cell r="C80" t="str">
            <v>G RAVINDRA PRASAD</v>
          </cell>
          <cell r="D80">
            <v>13055</v>
          </cell>
          <cell r="E80">
            <v>374</v>
          </cell>
          <cell r="F80" t="str">
            <v>VIYALPAD</v>
          </cell>
          <cell r="G80" t="str">
            <v>R</v>
          </cell>
        </row>
        <row r="81">
          <cell r="A81" t="str">
            <v>3B1</v>
          </cell>
          <cell r="B81">
            <v>101414</v>
          </cell>
          <cell r="C81" t="str">
            <v>RAHUL PRABHUDESAI</v>
          </cell>
          <cell r="D81">
            <v>13128</v>
          </cell>
          <cell r="E81">
            <v>983</v>
          </cell>
          <cell r="F81" t="str">
            <v>MUMBAI</v>
          </cell>
          <cell r="G81" t="str">
            <v>R</v>
          </cell>
        </row>
        <row r="82">
          <cell r="A82" t="str">
            <v>3B2</v>
          </cell>
          <cell r="B82">
            <v>101415</v>
          </cell>
          <cell r="C82" t="str">
            <v>ABHIJIT A JOSHI</v>
          </cell>
          <cell r="D82">
            <v>13129</v>
          </cell>
          <cell r="E82">
            <v>793</v>
          </cell>
          <cell r="F82" t="str">
            <v>PUNE</v>
          </cell>
          <cell r="G82" t="str">
            <v>A</v>
          </cell>
        </row>
        <row r="83">
          <cell r="A83" t="str">
            <v>3B3</v>
          </cell>
          <cell r="B83">
            <v>101416</v>
          </cell>
          <cell r="C83" t="str">
            <v>A C VENUGOPALAN</v>
          </cell>
          <cell r="D83">
            <v>13130</v>
          </cell>
          <cell r="E83">
            <v>355</v>
          </cell>
          <cell r="F83" t="str">
            <v>MUMBAI</v>
          </cell>
          <cell r="G83" t="str">
            <v>A</v>
          </cell>
        </row>
        <row r="84">
          <cell r="A84" t="str">
            <v>3B4</v>
          </cell>
          <cell r="B84">
            <v>101417</v>
          </cell>
          <cell r="C84" t="str">
            <v>JYOTI KANCHAN</v>
          </cell>
          <cell r="D84">
            <v>13131</v>
          </cell>
          <cell r="E84">
            <v>393</v>
          </cell>
          <cell r="F84" t="str">
            <v>MUMBAI</v>
          </cell>
          <cell r="G84" t="str">
            <v>A</v>
          </cell>
        </row>
        <row r="85">
          <cell r="A85" t="str">
            <v>3B5</v>
          </cell>
          <cell r="B85">
            <v>101418</v>
          </cell>
          <cell r="C85" t="str">
            <v>PAWAN KUMAR BHAGAT</v>
          </cell>
          <cell r="D85">
            <v>10132</v>
          </cell>
          <cell r="E85">
            <v>504</v>
          </cell>
          <cell r="F85" t="str">
            <v>JAIPUR</v>
          </cell>
          <cell r="G85" t="str">
            <v>R</v>
          </cell>
        </row>
        <row r="86">
          <cell r="A86" t="str">
            <v>3B6</v>
          </cell>
          <cell r="B86">
            <v>101419</v>
          </cell>
          <cell r="C86" t="str">
            <v>SANJEEV SINGH RATHORE</v>
          </cell>
          <cell r="D86">
            <v>10133</v>
          </cell>
          <cell r="E86">
            <v>504</v>
          </cell>
          <cell r="F86" t="str">
            <v>JODHPUR</v>
          </cell>
          <cell r="G86" t="str">
            <v>R</v>
          </cell>
        </row>
        <row r="87">
          <cell r="A87" t="str">
            <v>3B7</v>
          </cell>
          <cell r="B87">
            <v>101420</v>
          </cell>
          <cell r="C87" t="str">
            <v>ASHISH AMRITKAR</v>
          </cell>
          <cell r="D87">
            <v>10134</v>
          </cell>
          <cell r="E87">
            <v>502</v>
          </cell>
          <cell r="F87" t="str">
            <v>JALGAON</v>
          </cell>
          <cell r="G87" t="str">
            <v>A</v>
          </cell>
        </row>
        <row r="88">
          <cell r="A88" t="str">
            <v>3B8</v>
          </cell>
          <cell r="B88">
            <v>101421</v>
          </cell>
          <cell r="C88" t="str">
            <v>JAKEER HUSSAIN SHAIK</v>
          </cell>
          <cell r="D88">
            <v>10135</v>
          </cell>
          <cell r="E88">
            <v>514</v>
          </cell>
          <cell r="F88" t="str">
            <v>KURNOOL</v>
          </cell>
          <cell r="G88" t="str">
            <v>R</v>
          </cell>
        </row>
        <row r="89">
          <cell r="A89" t="str">
            <v>3B9</v>
          </cell>
          <cell r="B89">
            <v>101422</v>
          </cell>
          <cell r="C89" t="str">
            <v>JAGAT SINGH RATHORE</v>
          </cell>
          <cell r="D89">
            <v>10136</v>
          </cell>
          <cell r="E89">
            <v>504</v>
          </cell>
          <cell r="F89" t="str">
            <v>JAIPUR</v>
          </cell>
          <cell r="G89" t="str">
            <v>A</v>
          </cell>
        </row>
        <row r="90">
          <cell r="A90" t="str">
            <v>3D1</v>
          </cell>
          <cell r="B90">
            <v>101495</v>
          </cell>
          <cell r="C90" t="str">
            <v>RAVI IYER</v>
          </cell>
          <cell r="D90">
            <v>13209</v>
          </cell>
          <cell r="E90">
            <v>501</v>
          </cell>
          <cell r="F90" t="str">
            <v>MUMBAI</v>
          </cell>
          <cell r="G90" t="str">
            <v>A</v>
          </cell>
        </row>
        <row r="91">
          <cell r="A91" t="str">
            <v>3D2</v>
          </cell>
          <cell r="B91">
            <v>101496</v>
          </cell>
          <cell r="C91" t="str">
            <v>JAGDISH T TOMORE</v>
          </cell>
          <cell r="D91">
            <v>13210</v>
          </cell>
          <cell r="E91">
            <v>793</v>
          </cell>
          <cell r="F91" t="str">
            <v>PUNE</v>
          </cell>
          <cell r="G91" t="str">
            <v>A</v>
          </cell>
        </row>
        <row r="92">
          <cell r="A92" t="str">
            <v>3D3</v>
          </cell>
          <cell r="B92">
            <v>101497</v>
          </cell>
          <cell r="C92" t="str">
            <v>ASHOK K PATHY</v>
          </cell>
          <cell r="D92">
            <v>13211</v>
          </cell>
          <cell r="E92">
            <v>793</v>
          </cell>
          <cell r="F92" t="str">
            <v>PUNE</v>
          </cell>
          <cell r="G92" t="str">
            <v>A</v>
          </cell>
        </row>
        <row r="93">
          <cell r="A93" t="str">
            <v>3D4</v>
          </cell>
          <cell r="B93">
            <v>101478</v>
          </cell>
          <cell r="C93" t="str">
            <v>VINISH THAKKAR</v>
          </cell>
          <cell r="D93">
            <v>13192</v>
          </cell>
          <cell r="E93">
            <v>521</v>
          </cell>
          <cell r="F93" t="str">
            <v>NAVSARI</v>
          </cell>
          <cell r="G93" t="str">
            <v>A</v>
          </cell>
        </row>
        <row r="94">
          <cell r="A94" t="str">
            <v>3D5</v>
          </cell>
          <cell r="B94">
            <v>101539</v>
          </cell>
          <cell r="C94" t="str">
            <v>MAHESH AMDEKAR</v>
          </cell>
          <cell r="D94">
            <v>13253</v>
          </cell>
          <cell r="E94">
            <v>501</v>
          </cell>
          <cell r="F94" t="str">
            <v>MUMBAI</v>
          </cell>
          <cell r="G94" t="str">
            <v>A</v>
          </cell>
        </row>
        <row r="95">
          <cell r="A95" t="str">
            <v>3D6</v>
          </cell>
          <cell r="B95">
            <v>101540</v>
          </cell>
          <cell r="C95" t="str">
            <v>A SURESH</v>
          </cell>
          <cell r="D95">
            <v>13254</v>
          </cell>
          <cell r="E95">
            <v>531</v>
          </cell>
          <cell r="F95" t="str">
            <v>WARANGAL</v>
          </cell>
          <cell r="G95" t="str">
            <v>A</v>
          </cell>
        </row>
        <row r="96">
          <cell r="A96" t="str">
            <v>3D7</v>
          </cell>
          <cell r="B96">
            <v>101541</v>
          </cell>
          <cell r="C96" t="str">
            <v>KARTIK SHARMA</v>
          </cell>
          <cell r="D96">
            <v>13255</v>
          </cell>
          <cell r="E96">
            <v>255</v>
          </cell>
          <cell r="F96" t="str">
            <v>JODHPUR</v>
          </cell>
          <cell r="G96" t="str">
            <v>R</v>
          </cell>
        </row>
        <row r="97">
          <cell r="A97" t="str">
            <v>3D8</v>
          </cell>
          <cell r="B97">
            <v>101542</v>
          </cell>
          <cell r="C97" t="str">
            <v>JAYANKONADAN P</v>
          </cell>
          <cell r="D97">
            <v>13256</v>
          </cell>
          <cell r="E97">
            <v>511</v>
          </cell>
          <cell r="F97" t="str">
            <v>CHENNAI</v>
          </cell>
          <cell r="G97" t="str">
            <v>A</v>
          </cell>
        </row>
        <row r="98">
          <cell r="A98" t="str">
            <v>3D9</v>
          </cell>
          <cell r="B98">
            <v>101543</v>
          </cell>
          <cell r="C98" t="str">
            <v>ABHIJIT S THANEKAR</v>
          </cell>
          <cell r="D98">
            <v>13257</v>
          </cell>
          <cell r="E98">
            <v>521</v>
          </cell>
          <cell r="F98" t="str">
            <v>MUMBAI</v>
          </cell>
          <cell r="G98" t="str">
            <v>A</v>
          </cell>
        </row>
        <row r="99">
          <cell r="A99" t="str">
            <v>3E1</v>
          </cell>
          <cell r="B99">
            <v>101576</v>
          </cell>
          <cell r="C99" t="str">
            <v>RAKESH MOHNANI</v>
          </cell>
          <cell r="D99">
            <v>13290</v>
          </cell>
          <cell r="E99">
            <v>521</v>
          </cell>
          <cell r="F99" t="str">
            <v>BARODA</v>
          </cell>
          <cell r="G99" t="str">
            <v>A</v>
          </cell>
        </row>
        <row r="100">
          <cell r="A100" t="str">
            <v>3E2</v>
          </cell>
          <cell r="B100">
            <v>101577</v>
          </cell>
          <cell r="C100" t="str">
            <v>RAJESH CHANDRACHOODAN L C</v>
          </cell>
          <cell r="D100">
            <v>13291</v>
          </cell>
          <cell r="E100">
            <v>533</v>
          </cell>
          <cell r="F100" t="str">
            <v>TRICHUR</v>
          </cell>
          <cell r="G100" t="str">
            <v>A</v>
          </cell>
        </row>
        <row r="101">
          <cell r="A101" t="str">
            <v>3E3</v>
          </cell>
          <cell r="B101">
            <v>101578</v>
          </cell>
          <cell r="C101" t="str">
            <v>ABHAY V PATIL</v>
          </cell>
          <cell r="D101">
            <v>13292</v>
          </cell>
          <cell r="E101">
            <v>526</v>
          </cell>
          <cell r="F101" t="str">
            <v>MUMBAI</v>
          </cell>
          <cell r="G101" t="str">
            <v>A</v>
          </cell>
        </row>
        <row r="102">
          <cell r="A102" t="str">
            <v>3E4</v>
          </cell>
          <cell r="B102">
            <v>101579</v>
          </cell>
          <cell r="C102" t="str">
            <v>PATHIK RUSHIKESH VIN</v>
          </cell>
          <cell r="D102">
            <v>13293</v>
          </cell>
          <cell r="E102">
            <v>892</v>
          </cell>
          <cell r="F102" t="str">
            <v>MUMBAI</v>
          </cell>
          <cell r="G102" t="str">
            <v>R</v>
          </cell>
        </row>
        <row r="103">
          <cell r="A103" t="str">
            <v>3E5</v>
          </cell>
          <cell r="B103">
            <v>101580</v>
          </cell>
          <cell r="C103" t="str">
            <v>D V PARDHA SARADHI</v>
          </cell>
          <cell r="D103">
            <v>13294</v>
          </cell>
          <cell r="E103">
            <v>892</v>
          </cell>
          <cell r="F103" t="str">
            <v>MUMBAI</v>
          </cell>
          <cell r="G103" t="str">
            <v>A</v>
          </cell>
        </row>
        <row r="104">
          <cell r="A104" t="str">
            <v>3E6</v>
          </cell>
          <cell r="B104">
            <v>101581</v>
          </cell>
          <cell r="C104" t="str">
            <v>HEMANT JOSHI</v>
          </cell>
          <cell r="D104">
            <v>13295</v>
          </cell>
          <cell r="E104">
            <v>984</v>
          </cell>
          <cell r="F104" t="str">
            <v>MUMBAI</v>
          </cell>
          <cell r="G104" t="str">
            <v>A</v>
          </cell>
        </row>
        <row r="105">
          <cell r="A105" t="str">
            <v>3E7</v>
          </cell>
          <cell r="B105">
            <v>101582</v>
          </cell>
          <cell r="C105" t="str">
            <v>SHEELPA V SALUNKE</v>
          </cell>
          <cell r="D105">
            <v>13296</v>
          </cell>
          <cell r="E105">
            <v>254</v>
          </cell>
          <cell r="F105" t="str">
            <v>MUMBAI</v>
          </cell>
          <cell r="G105" t="str">
            <v>A</v>
          </cell>
        </row>
        <row r="106">
          <cell r="A106" t="str">
            <v>3E8</v>
          </cell>
          <cell r="B106">
            <v>101583</v>
          </cell>
          <cell r="C106" t="str">
            <v>MANOJ H PATHAK</v>
          </cell>
          <cell r="D106">
            <v>13297</v>
          </cell>
          <cell r="E106">
            <v>502</v>
          </cell>
          <cell r="F106" t="str">
            <v>PUNE</v>
          </cell>
          <cell r="G106" t="str">
            <v>A</v>
          </cell>
        </row>
        <row r="107">
          <cell r="A107" t="str">
            <v>3E9</v>
          </cell>
          <cell r="B107">
            <v>101584</v>
          </cell>
          <cell r="C107" t="str">
            <v>S S PETKAR</v>
          </cell>
          <cell r="D107">
            <v>13298</v>
          </cell>
          <cell r="E107">
            <v>501</v>
          </cell>
          <cell r="F107" t="str">
            <v>MUMBAI</v>
          </cell>
          <cell r="G107" t="str">
            <v>A</v>
          </cell>
        </row>
        <row r="108">
          <cell r="A108" t="str">
            <v>4A1</v>
          </cell>
          <cell r="B108">
            <v>101342</v>
          </cell>
          <cell r="C108" t="str">
            <v>PRABIR GUHA</v>
          </cell>
          <cell r="D108">
            <v>13056</v>
          </cell>
          <cell r="E108">
            <v>355</v>
          </cell>
          <cell r="F108" t="str">
            <v>MUMBAI</v>
          </cell>
          <cell r="G108" t="str">
            <v>A</v>
          </cell>
        </row>
        <row r="109">
          <cell r="A109" t="str">
            <v>4A2</v>
          </cell>
          <cell r="B109">
            <v>101343</v>
          </cell>
          <cell r="C109" t="str">
            <v>CH V NAGESHWARA RAO</v>
          </cell>
          <cell r="D109">
            <v>13057</v>
          </cell>
          <cell r="E109">
            <v>374</v>
          </cell>
          <cell r="F109" t="str">
            <v>GUNTUR</v>
          </cell>
          <cell r="G109" t="str">
            <v>A</v>
          </cell>
        </row>
        <row r="110">
          <cell r="A110" t="str">
            <v>4A3</v>
          </cell>
          <cell r="B110">
            <v>101344</v>
          </cell>
          <cell r="C110" t="str">
            <v>VINOD N KADAM</v>
          </cell>
          <cell r="D110">
            <v>13058</v>
          </cell>
          <cell r="E110">
            <v>983</v>
          </cell>
          <cell r="F110" t="str">
            <v>PUNE</v>
          </cell>
          <cell r="G110" t="str">
            <v>A</v>
          </cell>
        </row>
        <row r="111">
          <cell r="A111" t="str">
            <v>4A4</v>
          </cell>
          <cell r="B111">
            <v>101345</v>
          </cell>
          <cell r="C111" t="str">
            <v>PRASAD ZORE</v>
          </cell>
          <cell r="D111">
            <v>13059</v>
          </cell>
          <cell r="E111">
            <v>852</v>
          </cell>
          <cell r="F111" t="str">
            <v>MUMBAI</v>
          </cell>
          <cell r="G111" t="str">
            <v>R</v>
          </cell>
        </row>
        <row r="112">
          <cell r="A112" t="str">
            <v>4A5</v>
          </cell>
          <cell r="B112">
            <v>101346</v>
          </cell>
          <cell r="C112" t="str">
            <v>UDAY REDKAR</v>
          </cell>
          <cell r="D112">
            <v>13060</v>
          </cell>
          <cell r="E112">
            <v>973</v>
          </cell>
          <cell r="F112" t="str">
            <v>MUMBAI</v>
          </cell>
          <cell r="G112" t="str">
            <v>R</v>
          </cell>
        </row>
        <row r="113">
          <cell r="A113" t="str">
            <v>4A6</v>
          </cell>
          <cell r="B113">
            <v>101347</v>
          </cell>
          <cell r="C113" t="str">
            <v>SUBODH R KANCHI</v>
          </cell>
          <cell r="D113">
            <v>13061</v>
          </cell>
          <cell r="E113">
            <v>851</v>
          </cell>
          <cell r="F113" t="str">
            <v>MUMBAI</v>
          </cell>
          <cell r="G113" t="str">
            <v>R</v>
          </cell>
        </row>
        <row r="114">
          <cell r="A114" t="str">
            <v>4A7</v>
          </cell>
          <cell r="B114">
            <v>101348</v>
          </cell>
          <cell r="C114" t="str">
            <v>DINESAN KUNNOOL</v>
          </cell>
          <cell r="D114">
            <v>13062</v>
          </cell>
          <cell r="E114">
            <v>892</v>
          </cell>
          <cell r="F114" t="str">
            <v>MUMBAI</v>
          </cell>
          <cell r="G114" t="str">
            <v>A</v>
          </cell>
        </row>
        <row r="115">
          <cell r="A115" t="str">
            <v>4A8</v>
          </cell>
          <cell r="B115">
            <v>101349</v>
          </cell>
          <cell r="C115" t="str">
            <v>RAZI ABBAS</v>
          </cell>
          <cell r="D115">
            <v>13063</v>
          </cell>
          <cell r="E115">
            <v>507</v>
          </cell>
          <cell r="F115" t="str">
            <v>MEERUT</v>
          </cell>
          <cell r="G115" t="str">
            <v>R</v>
          </cell>
        </row>
        <row r="116">
          <cell r="A116" t="str">
            <v>4A9</v>
          </cell>
          <cell r="B116">
            <v>101350</v>
          </cell>
          <cell r="C116" t="str">
            <v>JOYDIP CHAKRABORTY</v>
          </cell>
          <cell r="D116">
            <v>13064</v>
          </cell>
          <cell r="E116">
            <v>536</v>
          </cell>
          <cell r="F116" t="str">
            <v>CALCUTTA</v>
          </cell>
          <cell r="G116" t="str">
            <v>A</v>
          </cell>
        </row>
        <row r="117">
          <cell r="A117" t="str">
            <v>4B1</v>
          </cell>
          <cell r="B117">
            <v>101423</v>
          </cell>
          <cell r="C117" t="str">
            <v>DHIMAN ROY</v>
          </cell>
          <cell r="D117">
            <v>10137</v>
          </cell>
          <cell r="E117">
            <v>516</v>
          </cell>
          <cell r="F117" t="str">
            <v>CALCUTTA</v>
          </cell>
          <cell r="G117" t="str">
            <v>A</v>
          </cell>
        </row>
        <row r="118">
          <cell r="A118" t="str">
            <v>4B2</v>
          </cell>
          <cell r="B118">
            <v>101424</v>
          </cell>
          <cell r="C118" t="str">
            <v>NARENDRA SINGH</v>
          </cell>
          <cell r="D118">
            <v>10138</v>
          </cell>
          <cell r="E118">
            <v>518</v>
          </cell>
          <cell r="F118" t="str">
            <v>PATNA</v>
          </cell>
          <cell r="G118" t="str">
            <v>A</v>
          </cell>
        </row>
        <row r="119">
          <cell r="A119" t="str">
            <v>4B3</v>
          </cell>
          <cell r="B119">
            <v>101425</v>
          </cell>
          <cell r="C119" t="str">
            <v>AVINASH CHAVAN</v>
          </cell>
          <cell r="D119">
            <v>10139</v>
          </cell>
          <cell r="E119">
            <v>502</v>
          </cell>
          <cell r="F119" t="str">
            <v>PUNE</v>
          </cell>
          <cell r="G119" t="str">
            <v>A</v>
          </cell>
        </row>
        <row r="120">
          <cell r="A120" t="str">
            <v>4B4</v>
          </cell>
          <cell r="B120">
            <v>101426</v>
          </cell>
          <cell r="C120" t="str">
            <v>SHAIKH MEHTABUDDIN</v>
          </cell>
          <cell r="D120">
            <v>10140</v>
          </cell>
          <cell r="E120">
            <v>521</v>
          </cell>
          <cell r="F120" t="str">
            <v>MUMBAI</v>
          </cell>
          <cell r="G120" t="str">
            <v>A</v>
          </cell>
        </row>
        <row r="121">
          <cell r="A121" t="str">
            <v>4B5</v>
          </cell>
          <cell r="B121">
            <v>101427</v>
          </cell>
          <cell r="C121" t="str">
            <v>SUMANTA BARUA</v>
          </cell>
          <cell r="D121">
            <v>10141</v>
          </cell>
          <cell r="E121">
            <v>526</v>
          </cell>
          <cell r="F121" t="str">
            <v>DELHI</v>
          </cell>
          <cell r="G121" t="str">
            <v>R</v>
          </cell>
        </row>
        <row r="122">
          <cell r="A122" t="str">
            <v>4B6</v>
          </cell>
          <cell r="B122">
            <v>101428</v>
          </cell>
          <cell r="C122" t="str">
            <v>SHIV ISSAR</v>
          </cell>
          <cell r="D122">
            <v>10142</v>
          </cell>
          <cell r="E122">
            <v>526</v>
          </cell>
          <cell r="F122" t="str">
            <v>KOTA</v>
          </cell>
          <cell r="G122" t="str">
            <v>A</v>
          </cell>
        </row>
        <row r="123">
          <cell r="A123" t="str">
            <v>4B7</v>
          </cell>
          <cell r="B123">
            <v>101429</v>
          </cell>
          <cell r="C123" t="str">
            <v>SONAL AMBUJ SRIVASTAVA</v>
          </cell>
          <cell r="D123">
            <v>10143</v>
          </cell>
          <cell r="E123">
            <v>536</v>
          </cell>
          <cell r="F123" t="str">
            <v>GAYA</v>
          </cell>
          <cell r="G123" t="str">
            <v>A</v>
          </cell>
        </row>
        <row r="124">
          <cell r="A124" t="str">
            <v>4B8</v>
          </cell>
          <cell r="B124">
            <v>101430</v>
          </cell>
          <cell r="C124" t="str">
            <v>RAJNEESH SHARMA</v>
          </cell>
          <cell r="D124">
            <v>10144</v>
          </cell>
          <cell r="E124">
            <v>526</v>
          </cell>
          <cell r="F124" t="str">
            <v>DELHI</v>
          </cell>
          <cell r="G124" t="str">
            <v>A</v>
          </cell>
        </row>
        <row r="125">
          <cell r="A125" t="str">
            <v>4B9</v>
          </cell>
          <cell r="B125">
            <v>101431</v>
          </cell>
          <cell r="C125" t="str">
            <v>ANIL G RASKAR</v>
          </cell>
          <cell r="D125">
            <v>10145</v>
          </cell>
          <cell r="E125">
            <v>793</v>
          </cell>
          <cell r="F125" t="str">
            <v>PUNE</v>
          </cell>
          <cell r="G125" t="str">
            <v>A</v>
          </cell>
        </row>
        <row r="126">
          <cell r="A126" t="str">
            <v>4D1</v>
          </cell>
          <cell r="B126">
            <v>101544</v>
          </cell>
          <cell r="C126" t="str">
            <v>SAURABH TOMAR</v>
          </cell>
          <cell r="D126">
            <v>13258</v>
          </cell>
          <cell r="E126">
            <v>526</v>
          </cell>
          <cell r="F126" t="str">
            <v>DELHI</v>
          </cell>
          <cell r="G126" t="str">
            <v>R</v>
          </cell>
        </row>
        <row r="127">
          <cell r="A127" t="str">
            <v>4D2</v>
          </cell>
          <cell r="B127">
            <v>101545</v>
          </cell>
          <cell r="C127" t="str">
            <v>N BALAKUMAR</v>
          </cell>
          <cell r="D127">
            <v>13259</v>
          </cell>
          <cell r="E127">
            <v>531</v>
          </cell>
          <cell r="F127" t="str">
            <v>CHENNAI</v>
          </cell>
          <cell r="G127" t="str">
            <v>A</v>
          </cell>
        </row>
        <row r="128">
          <cell r="A128" t="str">
            <v>4D3</v>
          </cell>
          <cell r="B128">
            <v>101546</v>
          </cell>
          <cell r="C128" t="str">
            <v>I MURALICHANDRAN</v>
          </cell>
          <cell r="D128">
            <v>13260</v>
          </cell>
          <cell r="E128">
            <v>531</v>
          </cell>
          <cell r="F128" t="str">
            <v>HYDERABAD</v>
          </cell>
          <cell r="G128" t="str">
            <v>A</v>
          </cell>
        </row>
        <row r="129">
          <cell r="A129" t="str">
            <v>4D4</v>
          </cell>
          <cell r="B129">
            <v>101547</v>
          </cell>
          <cell r="C129" t="str">
            <v>N R LIVINGSTON RAJA</v>
          </cell>
          <cell r="D129">
            <v>13261</v>
          </cell>
          <cell r="E129">
            <v>531</v>
          </cell>
          <cell r="F129" t="str">
            <v>TIRUNELVELLI</v>
          </cell>
          <cell r="G129" t="str">
            <v>A</v>
          </cell>
        </row>
        <row r="130">
          <cell r="A130" t="str">
            <v>4D5</v>
          </cell>
          <cell r="B130">
            <v>101548</v>
          </cell>
          <cell r="C130" t="str">
            <v>Y V SRINIVAS</v>
          </cell>
          <cell r="D130">
            <v>13262</v>
          </cell>
          <cell r="E130">
            <v>526</v>
          </cell>
          <cell r="F130" t="str">
            <v>DELHI</v>
          </cell>
          <cell r="G130" t="str">
            <v>A</v>
          </cell>
        </row>
        <row r="131">
          <cell r="A131" t="str">
            <v>4D6</v>
          </cell>
          <cell r="B131">
            <v>101549</v>
          </cell>
          <cell r="C131" t="str">
            <v>S SUDHAKAR</v>
          </cell>
          <cell r="D131">
            <v>13263</v>
          </cell>
          <cell r="E131">
            <v>531</v>
          </cell>
          <cell r="F131" t="str">
            <v>KURNOOL</v>
          </cell>
          <cell r="G131" t="str">
            <v>R</v>
          </cell>
        </row>
        <row r="132">
          <cell r="A132" t="str">
            <v>4D7</v>
          </cell>
          <cell r="B132">
            <v>101550</v>
          </cell>
          <cell r="C132" t="str">
            <v>K PADMANABHAN</v>
          </cell>
          <cell r="D132">
            <v>13264</v>
          </cell>
          <cell r="E132">
            <v>531</v>
          </cell>
          <cell r="F132" t="str">
            <v>CHENNAI</v>
          </cell>
          <cell r="G132" t="str">
            <v>R</v>
          </cell>
        </row>
        <row r="133">
          <cell r="A133" t="str">
            <v>4D8</v>
          </cell>
          <cell r="B133">
            <v>101551</v>
          </cell>
          <cell r="C133" t="str">
            <v>C S RAMESH</v>
          </cell>
          <cell r="D133">
            <v>13265</v>
          </cell>
          <cell r="E133">
            <v>531</v>
          </cell>
          <cell r="F133" t="str">
            <v>COIMBATORE</v>
          </cell>
          <cell r="G133" t="str">
            <v>R</v>
          </cell>
        </row>
        <row r="134">
          <cell r="A134" t="str">
            <v>4D9</v>
          </cell>
          <cell r="B134">
            <v>101552</v>
          </cell>
          <cell r="C134" t="str">
            <v>GAYATRI V</v>
          </cell>
          <cell r="D134">
            <v>13266</v>
          </cell>
          <cell r="E134">
            <v>511</v>
          </cell>
          <cell r="F134" t="str">
            <v>CHENNAI</v>
          </cell>
          <cell r="G134" t="str">
            <v>R</v>
          </cell>
        </row>
        <row r="135">
          <cell r="A135" t="str">
            <v>4E1</v>
          </cell>
          <cell r="B135">
            <v>101585</v>
          </cell>
          <cell r="C135" t="str">
            <v>PARSHANT SALKAR</v>
          </cell>
          <cell r="D135">
            <v>13299</v>
          </cell>
          <cell r="E135">
            <v>501</v>
          </cell>
          <cell r="F135" t="str">
            <v>MUMBAI</v>
          </cell>
          <cell r="G135" t="str">
            <v>A</v>
          </cell>
        </row>
        <row r="136">
          <cell r="A136" t="str">
            <v>4E2</v>
          </cell>
          <cell r="B136">
            <v>101586</v>
          </cell>
          <cell r="C136" t="str">
            <v>RAMESH TREHAN</v>
          </cell>
          <cell r="D136">
            <v>13300</v>
          </cell>
          <cell r="E136">
            <v>501</v>
          </cell>
          <cell r="F136" t="str">
            <v>MUMBAI</v>
          </cell>
          <cell r="G136" t="str">
            <v>A</v>
          </cell>
        </row>
        <row r="137">
          <cell r="A137" t="str">
            <v>4E3</v>
          </cell>
          <cell r="B137">
            <v>101587</v>
          </cell>
          <cell r="C137" t="str">
            <v>SHRIDEVI</v>
          </cell>
          <cell r="D137">
            <v>13301</v>
          </cell>
          <cell r="E137">
            <v>513</v>
          </cell>
          <cell r="F137" t="str">
            <v>BELGAUM</v>
          </cell>
          <cell r="G137" t="str">
            <v>A</v>
          </cell>
        </row>
        <row r="138">
          <cell r="A138" t="str">
            <v>4E4</v>
          </cell>
          <cell r="B138">
            <v>101588</v>
          </cell>
          <cell r="C138" t="str">
            <v>DHRUBAJIT SAIKIA</v>
          </cell>
          <cell r="D138">
            <v>13302</v>
          </cell>
          <cell r="E138">
            <v>517</v>
          </cell>
          <cell r="F138" t="str">
            <v>GUWAHATI</v>
          </cell>
          <cell r="G138" t="str">
            <v>A</v>
          </cell>
        </row>
        <row r="139">
          <cell r="A139" t="str">
            <v>4E5</v>
          </cell>
          <cell r="B139">
            <v>101589</v>
          </cell>
          <cell r="C139" t="str">
            <v>G SUBHASHKARAN</v>
          </cell>
          <cell r="D139">
            <v>13303</v>
          </cell>
          <cell r="E139">
            <v>518</v>
          </cell>
          <cell r="F139" t="str">
            <v>SALEM</v>
          </cell>
          <cell r="G139" t="str">
            <v>A</v>
          </cell>
        </row>
        <row r="140">
          <cell r="A140" t="str">
            <v>4E6</v>
          </cell>
          <cell r="B140">
            <v>101590</v>
          </cell>
          <cell r="C140" t="str">
            <v>RAVI KUMAR SRIVASTAVA</v>
          </cell>
          <cell r="D140">
            <v>13304</v>
          </cell>
          <cell r="E140">
            <v>518</v>
          </cell>
          <cell r="F140" t="str">
            <v>PATNA</v>
          </cell>
          <cell r="G140" t="str">
            <v>A</v>
          </cell>
        </row>
        <row r="141">
          <cell r="A141" t="str">
            <v>4E7</v>
          </cell>
          <cell r="B141">
            <v>101591</v>
          </cell>
          <cell r="C141" t="str">
            <v>SANGEETH J</v>
          </cell>
          <cell r="D141">
            <v>13305</v>
          </cell>
          <cell r="E141">
            <v>512</v>
          </cell>
          <cell r="F141" t="str">
            <v>ALLEPPEY</v>
          </cell>
          <cell r="G141" t="str">
            <v>A</v>
          </cell>
        </row>
        <row r="142">
          <cell r="A142" t="str">
            <v>4E8</v>
          </cell>
          <cell r="B142">
            <v>101592</v>
          </cell>
          <cell r="C142" t="str">
            <v>SUNITA METKAR</v>
          </cell>
          <cell r="D142">
            <v>13306</v>
          </cell>
          <cell r="E142">
            <v>501</v>
          </cell>
          <cell r="F142" t="str">
            <v>MUMBAI</v>
          </cell>
          <cell r="G142" t="str">
            <v>A</v>
          </cell>
        </row>
        <row r="143">
          <cell r="A143" t="str">
            <v>4E9</v>
          </cell>
          <cell r="B143">
            <v>101593</v>
          </cell>
          <cell r="C143" t="str">
            <v>AMIT AGARWAL</v>
          </cell>
          <cell r="D143">
            <v>13307</v>
          </cell>
          <cell r="E143">
            <v>506</v>
          </cell>
          <cell r="F143" t="str">
            <v>CHANDIGARH</v>
          </cell>
          <cell r="G143" t="str">
            <v>A</v>
          </cell>
        </row>
        <row r="144">
          <cell r="A144" t="str">
            <v>5A1</v>
          </cell>
          <cell r="B144">
            <v>101351</v>
          </cell>
          <cell r="C144" t="str">
            <v>K RANGANATHAN</v>
          </cell>
          <cell r="D144">
            <v>13065</v>
          </cell>
          <cell r="E144">
            <v>511</v>
          </cell>
          <cell r="F144" t="str">
            <v>KANCHEEPURAM</v>
          </cell>
          <cell r="G144" t="str">
            <v>R</v>
          </cell>
        </row>
        <row r="145">
          <cell r="A145" t="str">
            <v>5A2</v>
          </cell>
          <cell r="B145">
            <v>101352</v>
          </cell>
          <cell r="C145" t="str">
            <v>S RAMESH</v>
          </cell>
          <cell r="D145">
            <v>13066</v>
          </cell>
          <cell r="E145">
            <v>511</v>
          </cell>
          <cell r="F145" t="str">
            <v>THANJAVUR</v>
          </cell>
          <cell r="G145" t="str">
            <v>R</v>
          </cell>
        </row>
        <row r="146">
          <cell r="A146" t="str">
            <v>5A3</v>
          </cell>
          <cell r="B146">
            <v>101353</v>
          </cell>
          <cell r="C146" t="str">
            <v>D SRINIVASAN</v>
          </cell>
          <cell r="D146">
            <v>13067</v>
          </cell>
          <cell r="E146">
            <v>511</v>
          </cell>
          <cell r="F146" t="str">
            <v>CHENNAI</v>
          </cell>
          <cell r="G146" t="str">
            <v>A</v>
          </cell>
        </row>
        <row r="147">
          <cell r="A147" t="str">
            <v>5A4</v>
          </cell>
          <cell r="B147">
            <v>101354</v>
          </cell>
          <cell r="C147" t="str">
            <v>SUKAMAL BANERJEE</v>
          </cell>
          <cell r="D147">
            <v>13068</v>
          </cell>
          <cell r="E147">
            <v>516</v>
          </cell>
          <cell r="F147" t="str">
            <v>SILIGURI</v>
          </cell>
          <cell r="G147" t="str">
            <v>A</v>
          </cell>
        </row>
        <row r="148">
          <cell r="A148" t="str">
            <v>5A5</v>
          </cell>
          <cell r="B148">
            <v>101355</v>
          </cell>
          <cell r="C148" t="str">
            <v>VARGHESE POKKADEN</v>
          </cell>
          <cell r="D148">
            <v>13069</v>
          </cell>
          <cell r="E148">
            <v>512</v>
          </cell>
          <cell r="F148" t="str">
            <v>CALICUT</v>
          </cell>
          <cell r="G148" t="str">
            <v>A</v>
          </cell>
        </row>
        <row r="149">
          <cell r="A149" t="str">
            <v>5A6</v>
          </cell>
          <cell r="B149">
            <v>101356</v>
          </cell>
          <cell r="C149" t="str">
            <v>SATISH M GAUR</v>
          </cell>
          <cell r="D149">
            <v>13070</v>
          </cell>
          <cell r="E149">
            <v>501</v>
          </cell>
          <cell r="F149" t="str">
            <v>MUMBAI</v>
          </cell>
          <cell r="G149" t="str">
            <v>A</v>
          </cell>
        </row>
        <row r="150">
          <cell r="A150" t="str">
            <v>5A7</v>
          </cell>
          <cell r="B150">
            <v>101357</v>
          </cell>
          <cell r="C150" t="str">
            <v>Y SRINIVASA RAO</v>
          </cell>
          <cell r="D150">
            <v>13071</v>
          </cell>
          <cell r="E150">
            <v>514</v>
          </cell>
          <cell r="F150" t="str">
            <v>KAKINADA</v>
          </cell>
          <cell r="G150" t="str">
            <v>R</v>
          </cell>
        </row>
        <row r="151">
          <cell r="A151" t="str">
            <v>5A8</v>
          </cell>
          <cell r="B151">
            <v>101358</v>
          </cell>
          <cell r="C151" t="str">
            <v>KAMAL KISHORE</v>
          </cell>
          <cell r="D151">
            <v>13072</v>
          </cell>
          <cell r="E151">
            <v>524</v>
          </cell>
          <cell r="F151" t="str">
            <v>JAIPUR</v>
          </cell>
          <cell r="G151" t="str">
            <v>A</v>
          </cell>
        </row>
        <row r="152">
          <cell r="A152" t="str">
            <v>5A9</v>
          </cell>
          <cell r="B152">
            <v>101359</v>
          </cell>
          <cell r="C152" t="str">
            <v>T KUMAR</v>
          </cell>
          <cell r="D152">
            <v>13073</v>
          </cell>
          <cell r="E152">
            <v>531</v>
          </cell>
          <cell r="F152" t="str">
            <v>MADURAI</v>
          </cell>
          <cell r="G152" t="str">
            <v>R</v>
          </cell>
        </row>
        <row r="153">
          <cell r="A153" t="str">
            <v>5B1</v>
          </cell>
          <cell r="B153">
            <v>101432</v>
          </cell>
          <cell r="C153" t="str">
            <v>KEDAR K NERURKAR</v>
          </cell>
          <cell r="D153">
            <v>10146</v>
          </cell>
          <cell r="E153">
            <v>793</v>
          </cell>
          <cell r="F153" t="str">
            <v>PUNE</v>
          </cell>
          <cell r="G153" t="str">
            <v>A</v>
          </cell>
        </row>
        <row r="154">
          <cell r="A154" t="str">
            <v>5B2</v>
          </cell>
          <cell r="B154">
            <v>101433</v>
          </cell>
          <cell r="C154" t="str">
            <v>KALPESH N BAJARIA</v>
          </cell>
          <cell r="D154">
            <v>10147</v>
          </cell>
          <cell r="E154">
            <v>973</v>
          </cell>
          <cell r="F154" t="str">
            <v>MUMBAI</v>
          </cell>
          <cell r="G154" t="str">
            <v>A</v>
          </cell>
        </row>
        <row r="155">
          <cell r="A155" t="str">
            <v>5B3</v>
          </cell>
          <cell r="B155">
            <v>101434</v>
          </cell>
          <cell r="C155" t="str">
            <v>SHILPA GAIKWAD</v>
          </cell>
          <cell r="D155">
            <v>10148</v>
          </cell>
          <cell r="E155">
            <v>855</v>
          </cell>
          <cell r="F155" t="str">
            <v>MUMBAI</v>
          </cell>
          <cell r="G155" t="str">
            <v>A</v>
          </cell>
        </row>
        <row r="156">
          <cell r="A156" t="str">
            <v>5B4</v>
          </cell>
          <cell r="B156">
            <v>101435</v>
          </cell>
          <cell r="C156" t="str">
            <v>PRAJAKTA S SHETYE</v>
          </cell>
          <cell r="D156">
            <v>10149</v>
          </cell>
          <cell r="E156">
            <v>971</v>
          </cell>
          <cell r="F156" t="str">
            <v>MUMBAI</v>
          </cell>
          <cell r="G156" t="str">
            <v>R</v>
          </cell>
        </row>
        <row r="157">
          <cell r="A157" t="str">
            <v>5B5</v>
          </cell>
          <cell r="B157">
            <v>101436</v>
          </cell>
          <cell r="C157" t="str">
            <v>AMIT KUMAR</v>
          </cell>
          <cell r="D157">
            <v>10150</v>
          </cell>
          <cell r="E157">
            <v>302</v>
          </cell>
          <cell r="F157" t="str">
            <v>RUDRAPUR</v>
          </cell>
          <cell r="G157" t="str">
            <v>A</v>
          </cell>
        </row>
        <row r="158">
          <cell r="A158" t="str">
            <v>5B6</v>
          </cell>
          <cell r="B158">
            <v>101437</v>
          </cell>
          <cell r="C158" t="str">
            <v>ANAND SHARMA</v>
          </cell>
          <cell r="D158">
            <v>10151</v>
          </cell>
          <cell r="E158">
            <v>303</v>
          </cell>
          <cell r="F158" t="str">
            <v>KOTA</v>
          </cell>
          <cell r="G158" t="str">
            <v>A</v>
          </cell>
        </row>
        <row r="159">
          <cell r="A159" t="str">
            <v>5B7</v>
          </cell>
          <cell r="B159">
            <v>101438</v>
          </cell>
          <cell r="C159" t="str">
            <v>S BALASUBRAMANIAN</v>
          </cell>
          <cell r="D159">
            <v>10152</v>
          </cell>
          <cell r="E159">
            <v>985</v>
          </cell>
          <cell r="F159" t="str">
            <v>COCHIN</v>
          </cell>
          <cell r="G159" t="str">
            <v>R</v>
          </cell>
        </row>
        <row r="160">
          <cell r="A160" t="str">
            <v>5B8</v>
          </cell>
          <cell r="B160">
            <v>101439</v>
          </cell>
          <cell r="C160" t="str">
            <v>SHILESH IYENGAR</v>
          </cell>
          <cell r="D160">
            <v>13153</v>
          </cell>
          <cell r="E160">
            <v>501</v>
          </cell>
          <cell r="F160" t="str">
            <v>MUMBAI</v>
          </cell>
          <cell r="G160" t="str">
            <v>A</v>
          </cell>
        </row>
        <row r="161">
          <cell r="A161" t="str">
            <v>5B9</v>
          </cell>
          <cell r="B161">
            <v>101440</v>
          </cell>
          <cell r="C161" t="str">
            <v>JAGDISH KUMAR</v>
          </cell>
          <cell r="D161">
            <v>13154</v>
          </cell>
          <cell r="E161">
            <v>514</v>
          </cell>
          <cell r="F161" t="str">
            <v>VIZAG</v>
          </cell>
          <cell r="G161" t="str">
            <v>A</v>
          </cell>
        </row>
        <row r="162">
          <cell r="A162" t="str">
            <v>5D1</v>
          </cell>
          <cell r="B162">
            <v>101553</v>
          </cell>
          <cell r="C162" t="str">
            <v>MILIND CHILHATE</v>
          </cell>
          <cell r="D162">
            <v>13267</v>
          </cell>
          <cell r="E162">
            <v>521</v>
          </cell>
          <cell r="F162" t="str">
            <v>MUMBAI</v>
          </cell>
          <cell r="G162" t="str">
            <v>A</v>
          </cell>
        </row>
        <row r="163">
          <cell r="A163" t="str">
            <v>5D2</v>
          </cell>
          <cell r="B163">
            <v>101554</v>
          </cell>
          <cell r="C163" t="str">
            <v>D A BALAKRUSHNAN</v>
          </cell>
          <cell r="D163">
            <v>13268</v>
          </cell>
          <cell r="E163">
            <v>531</v>
          </cell>
          <cell r="F163" t="str">
            <v>MADURAI</v>
          </cell>
          <cell r="G163" t="str">
            <v>A</v>
          </cell>
        </row>
        <row r="164">
          <cell r="A164" t="str">
            <v>5D3</v>
          </cell>
          <cell r="B164">
            <v>101555</v>
          </cell>
          <cell r="C164" t="str">
            <v>LAXMAN RAO</v>
          </cell>
          <cell r="D164">
            <v>13269</v>
          </cell>
          <cell r="E164">
            <v>514</v>
          </cell>
          <cell r="F164" t="str">
            <v>HYDERABAD</v>
          </cell>
          <cell r="G164" t="str">
            <v>R</v>
          </cell>
        </row>
        <row r="165">
          <cell r="A165" t="str">
            <v>5D4</v>
          </cell>
          <cell r="B165">
            <v>101556</v>
          </cell>
          <cell r="C165" t="str">
            <v>ASHWANI KUMAR DAHIYA</v>
          </cell>
          <cell r="D165">
            <v>13270</v>
          </cell>
          <cell r="E165">
            <v>361</v>
          </cell>
          <cell r="F165" t="str">
            <v>BHATINDA</v>
          </cell>
          <cell r="G165" t="str">
            <v>A</v>
          </cell>
        </row>
        <row r="166">
          <cell r="A166" t="str">
            <v>5D5</v>
          </cell>
          <cell r="B166">
            <v>101498</v>
          </cell>
          <cell r="C166" t="str">
            <v>RAJAT SUBHRA DE</v>
          </cell>
          <cell r="D166">
            <v>13212</v>
          </cell>
          <cell r="E166">
            <v>519</v>
          </cell>
          <cell r="F166" t="str">
            <v>BURDWAN</v>
          </cell>
          <cell r="G166" t="str">
            <v>A</v>
          </cell>
        </row>
        <row r="167">
          <cell r="A167" t="str">
            <v>5D5</v>
          </cell>
          <cell r="B167">
            <v>101557</v>
          </cell>
          <cell r="C167" t="str">
            <v>AMBILI MENON</v>
          </cell>
          <cell r="D167">
            <v>13271</v>
          </cell>
          <cell r="E167">
            <v>351</v>
          </cell>
          <cell r="F167" t="str">
            <v>MUMBAI</v>
          </cell>
          <cell r="G167" t="str">
            <v>A</v>
          </cell>
        </row>
        <row r="168">
          <cell r="A168" t="str">
            <v>5D6</v>
          </cell>
          <cell r="B168">
            <v>101499</v>
          </cell>
          <cell r="C168" t="str">
            <v>K C DAS</v>
          </cell>
          <cell r="D168">
            <v>13213</v>
          </cell>
          <cell r="E168">
            <v>516</v>
          </cell>
          <cell r="F168" t="str">
            <v>CUTTACK</v>
          </cell>
          <cell r="G168" t="str">
            <v>A</v>
          </cell>
        </row>
        <row r="169">
          <cell r="A169" t="str">
            <v>5D7</v>
          </cell>
          <cell r="B169">
            <v>101500</v>
          </cell>
          <cell r="C169" t="str">
            <v>JASBIR SINGH YADAV</v>
          </cell>
          <cell r="D169">
            <v>13214</v>
          </cell>
          <cell r="E169">
            <v>507</v>
          </cell>
          <cell r="F169" t="str">
            <v>BAREILLY</v>
          </cell>
          <cell r="G169" t="str">
            <v>A</v>
          </cell>
        </row>
        <row r="170">
          <cell r="A170" t="str">
            <v>5D8</v>
          </cell>
          <cell r="B170">
            <v>101501</v>
          </cell>
          <cell r="C170" t="str">
            <v>SUDESH SHARMA</v>
          </cell>
          <cell r="D170">
            <v>13215</v>
          </cell>
          <cell r="E170">
            <v>517</v>
          </cell>
          <cell r="F170" t="str">
            <v>IMPHAL</v>
          </cell>
          <cell r="G170" t="str">
            <v>A</v>
          </cell>
        </row>
        <row r="171">
          <cell r="A171" t="str">
            <v>5D9</v>
          </cell>
          <cell r="B171">
            <v>101502</v>
          </cell>
          <cell r="C171" t="str">
            <v>SUBODH JAIN</v>
          </cell>
          <cell r="D171">
            <v>13216</v>
          </cell>
          <cell r="E171">
            <v>507</v>
          </cell>
          <cell r="F171" t="str">
            <v>GONDA</v>
          </cell>
          <cell r="G171" t="str">
            <v>A</v>
          </cell>
        </row>
        <row r="172">
          <cell r="A172" t="str">
            <v>5E1</v>
          </cell>
          <cell r="B172">
            <v>101594</v>
          </cell>
          <cell r="C172" t="str">
            <v>SHRIPAD WADGAONAKAR</v>
          </cell>
          <cell r="D172">
            <v>13308</v>
          </cell>
          <cell r="E172">
            <v>502</v>
          </cell>
          <cell r="F172" t="str">
            <v>NANDED</v>
          </cell>
          <cell r="G172" t="str">
            <v>A</v>
          </cell>
        </row>
        <row r="173">
          <cell r="A173" t="str">
            <v>5E2</v>
          </cell>
          <cell r="B173">
            <v>101595</v>
          </cell>
          <cell r="C173" t="str">
            <v>RAJAT KR BHASKAR</v>
          </cell>
          <cell r="D173">
            <v>13309</v>
          </cell>
          <cell r="E173">
            <v>519</v>
          </cell>
          <cell r="F173" t="str">
            <v>BOLUR</v>
          </cell>
          <cell r="G173" t="str">
            <v>A</v>
          </cell>
        </row>
        <row r="174">
          <cell r="A174" t="str">
            <v>5E3</v>
          </cell>
          <cell r="B174">
            <v>101596</v>
          </cell>
          <cell r="C174" t="str">
            <v>P KUMAR</v>
          </cell>
          <cell r="D174">
            <v>13310</v>
          </cell>
          <cell r="E174">
            <v>514</v>
          </cell>
          <cell r="F174" t="str">
            <v>HYDERABAD</v>
          </cell>
          <cell r="G174" t="str">
            <v>A</v>
          </cell>
        </row>
        <row r="175">
          <cell r="A175" t="str">
            <v>5E4</v>
          </cell>
          <cell r="B175">
            <v>101597</v>
          </cell>
          <cell r="C175" t="str">
            <v>U BALAJI</v>
          </cell>
          <cell r="D175">
            <v>13311</v>
          </cell>
          <cell r="E175">
            <v>514</v>
          </cell>
          <cell r="F175" t="str">
            <v>KURNOOL</v>
          </cell>
          <cell r="G175" t="str">
            <v>A</v>
          </cell>
        </row>
        <row r="176">
          <cell r="A176" t="str">
            <v>5E5</v>
          </cell>
          <cell r="B176">
            <v>101598</v>
          </cell>
          <cell r="C176" t="str">
            <v>N SURBAMANIAN</v>
          </cell>
          <cell r="D176">
            <v>13312</v>
          </cell>
          <cell r="E176">
            <v>511</v>
          </cell>
          <cell r="F176" t="str">
            <v>TANJORE</v>
          </cell>
          <cell r="G176" t="str">
            <v>A</v>
          </cell>
        </row>
        <row r="177">
          <cell r="A177" t="str">
            <v>5E6</v>
          </cell>
          <cell r="B177">
            <v>101599</v>
          </cell>
          <cell r="C177" t="str">
            <v>RAMESH KUMAR SINGH</v>
          </cell>
          <cell r="D177">
            <v>13313</v>
          </cell>
          <cell r="E177">
            <v>506</v>
          </cell>
          <cell r="F177" t="str">
            <v>DELHI</v>
          </cell>
          <cell r="G177" t="str">
            <v>A</v>
          </cell>
        </row>
        <row r="178">
          <cell r="A178" t="str">
            <v>5E7</v>
          </cell>
          <cell r="B178">
            <v>101600</v>
          </cell>
          <cell r="C178" t="str">
            <v>DIBYENDU MANDAL</v>
          </cell>
          <cell r="D178">
            <v>13314</v>
          </cell>
          <cell r="E178">
            <v>521</v>
          </cell>
          <cell r="F178" t="str">
            <v>RANCHI</v>
          </cell>
          <cell r="G178" t="str">
            <v>A</v>
          </cell>
        </row>
        <row r="179">
          <cell r="A179" t="str">
            <v>5E8</v>
          </cell>
          <cell r="B179">
            <v>101601</v>
          </cell>
          <cell r="C179" t="str">
            <v>TUSHAR RAMCHANDRA BAKAL</v>
          </cell>
          <cell r="D179">
            <v>13315</v>
          </cell>
          <cell r="E179">
            <v>521</v>
          </cell>
          <cell r="F179" t="str">
            <v>AHMEDNAGAR</v>
          </cell>
          <cell r="G179" t="str">
            <v>A</v>
          </cell>
        </row>
        <row r="180">
          <cell r="A180" t="str">
            <v>5E9</v>
          </cell>
          <cell r="B180">
            <v>101602</v>
          </cell>
          <cell r="C180" t="str">
            <v>V R SURESH SAH</v>
          </cell>
          <cell r="D180">
            <v>13316</v>
          </cell>
          <cell r="E180">
            <v>531</v>
          </cell>
          <cell r="F180" t="str">
            <v>CHENNAI</v>
          </cell>
          <cell r="G180" t="str">
            <v>A</v>
          </cell>
        </row>
        <row r="181">
          <cell r="A181" t="str">
            <v>6A1</v>
          </cell>
          <cell r="B181">
            <v>101360</v>
          </cell>
          <cell r="C181" t="str">
            <v>P S VINOD PRASAD</v>
          </cell>
          <cell r="D181">
            <v>13074</v>
          </cell>
          <cell r="E181">
            <v>374</v>
          </cell>
          <cell r="F181" t="str">
            <v>HYDERABAD</v>
          </cell>
          <cell r="G181" t="str">
            <v>A</v>
          </cell>
        </row>
        <row r="182">
          <cell r="A182" t="str">
            <v>6A2</v>
          </cell>
          <cell r="B182">
            <v>101361</v>
          </cell>
          <cell r="C182" t="str">
            <v>ADINARAYANA D</v>
          </cell>
          <cell r="D182">
            <v>13075</v>
          </cell>
          <cell r="E182">
            <v>374</v>
          </cell>
          <cell r="F182" t="str">
            <v>WARANGAL</v>
          </cell>
          <cell r="G182" t="str">
            <v>R</v>
          </cell>
        </row>
        <row r="183">
          <cell r="A183" t="str">
            <v>6A3</v>
          </cell>
          <cell r="B183">
            <v>101362</v>
          </cell>
          <cell r="C183" t="str">
            <v>KIRAN R MATHKAR</v>
          </cell>
          <cell r="D183">
            <v>13076</v>
          </cell>
          <cell r="E183">
            <v>972</v>
          </cell>
          <cell r="F183" t="str">
            <v>MUMBAI</v>
          </cell>
          <cell r="G183" t="str">
            <v>A</v>
          </cell>
        </row>
        <row r="184">
          <cell r="A184" t="str">
            <v>6A4</v>
          </cell>
          <cell r="B184">
            <v>101363</v>
          </cell>
          <cell r="C184" t="str">
            <v>KETENKUMAR K SHAH</v>
          </cell>
          <cell r="D184">
            <v>13077</v>
          </cell>
          <cell r="E184">
            <v>504</v>
          </cell>
          <cell r="F184" t="str">
            <v>JAIPUR</v>
          </cell>
          <cell r="G184" t="str">
            <v>R</v>
          </cell>
        </row>
        <row r="185">
          <cell r="A185" t="str">
            <v>6A5</v>
          </cell>
          <cell r="B185">
            <v>101364</v>
          </cell>
          <cell r="C185" t="str">
            <v>DINESH J SHUKLA</v>
          </cell>
          <cell r="D185">
            <v>13078</v>
          </cell>
          <cell r="E185">
            <v>501</v>
          </cell>
          <cell r="F185" t="str">
            <v>MUMBAI</v>
          </cell>
          <cell r="G185" t="str">
            <v>R</v>
          </cell>
        </row>
        <row r="186">
          <cell r="A186" t="str">
            <v>6A6</v>
          </cell>
          <cell r="B186">
            <v>101365</v>
          </cell>
          <cell r="C186" t="str">
            <v>VIJAY PAL SINGH</v>
          </cell>
          <cell r="D186">
            <v>13079</v>
          </cell>
          <cell r="E186">
            <v>503</v>
          </cell>
          <cell r="F186" t="str">
            <v>BHOPAL</v>
          </cell>
          <cell r="G186" t="str">
            <v>A</v>
          </cell>
        </row>
        <row r="187">
          <cell r="A187" t="str">
            <v>6A7</v>
          </cell>
          <cell r="B187">
            <v>101366</v>
          </cell>
          <cell r="C187" t="str">
            <v>SUDHIR MAKHIJA</v>
          </cell>
          <cell r="D187">
            <v>13080</v>
          </cell>
          <cell r="E187">
            <v>505</v>
          </cell>
          <cell r="F187" t="str">
            <v>SURAT</v>
          </cell>
          <cell r="G187" t="str">
            <v>R</v>
          </cell>
        </row>
        <row r="188">
          <cell r="A188" t="str">
            <v>6A8</v>
          </cell>
          <cell r="B188">
            <v>101367</v>
          </cell>
          <cell r="C188" t="str">
            <v>KAUSHIK CHATTERJEE</v>
          </cell>
          <cell r="D188">
            <v>13081</v>
          </cell>
          <cell r="E188">
            <v>536</v>
          </cell>
          <cell r="F188" t="str">
            <v>PATNA</v>
          </cell>
          <cell r="G188" t="str">
            <v>A</v>
          </cell>
        </row>
        <row r="189">
          <cell r="A189" t="str">
            <v>6A9</v>
          </cell>
          <cell r="B189">
            <v>101368</v>
          </cell>
          <cell r="C189" t="str">
            <v>V ANNADATE</v>
          </cell>
          <cell r="D189">
            <v>13082</v>
          </cell>
          <cell r="E189">
            <v>708</v>
          </cell>
          <cell r="F189" t="str">
            <v>MUMBAI</v>
          </cell>
          <cell r="G189" t="str">
            <v>A</v>
          </cell>
        </row>
        <row r="190">
          <cell r="A190" t="str">
            <v>6B1</v>
          </cell>
          <cell r="B190">
            <v>101441</v>
          </cell>
          <cell r="C190" t="str">
            <v>ANIL VYAS</v>
          </cell>
          <cell r="D190">
            <v>13155</v>
          </cell>
          <cell r="E190">
            <v>504</v>
          </cell>
          <cell r="F190" t="str">
            <v>JODHPUR</v>
          </cell>
          <cell r="G190" t="str">
            <v>A</v>
          </cell>
        </row>
        <row r="191">
          <cell r="A191" t="str">
            <v>6B2</v>
          </cell>
          <cell r="B191">
            <v>101442</v>
          </cell>
          <cell r="C191" t="str">
            <v>VIVEK NIGAM</v>
          </cell>
          <cell r="D191">
            <v>13156</v>
          </cell>
          <cell r="E191">
            <v>507</v>
          </cell>
          <cell r="F191" t="str">
            <v>MEERUT</v>
          </cell>
          <cell r="G191" t="str">
            <v>A</v>
          </cell>
        </row>
        <row r="192">
          <cell r="A192" t="str">
            <v>6B3</v>
          </cell>
          <cell r="B192">
            <v>101443</v>
          </cell>
          <cell r="C192" t="str">
            <v>PARESH P MEWADA</v>
          </cell>
          <cell r="D192">
            <v>13157</v>
          </cell>
          <cell r="E192">
            <v>505</v>
          </cell>
          <cell r="F192" t="str">
            <v>SURAT</v>
          </cell>
          <cell r="G192" t="str">
            <v>A</v>
          </cell>
        </row>
        <row r="193">
          <cell r="A193" t="str">
            <v>6B4</v>
          </cell>
          <cell r="B193">
            <v>101444</v>
          </cell>
          <cell r="C193" t="str">
            <v>DEEPANDRA ROUTELA</v>
          </cell>
          <cell r="D193">
            <v>13158</v>
          </cell>
          <cell r="E193">
            <v>507</v>
          </cell>
          <cell r="F193" t="str">
            <v>MUZAFFARNAGAR</v>
          </cell>
          <cell r="G193" t="str">
            <v>A</v>
          </cell>
        </row>
        <row r="194">
          <cell r="A194" t="str">
            <v>6B5</v>
          </cell>
          <cell r="B194">
            <v>101445</v>
          </cell>
          <cell r="C194" t="str">
            <v>RAJENDRA P MUSALE</v>
          </cell>
          <cell r="D194">
            <v>13159</v>
          </cell>
          <cell r="E194">
            <v>502</v>
          </cell>
          <cell r="F194" t="str">
            <v>KOLHAPUR</v>
          </cell>
          <cell r="G194" t="str">
            <v>A</v>
          </cell>
        </row>
        <row r="195">
          <cell r="A195" t="str">
            <v>6B6</v>
          </cell>
          <cell r="B195">
            <v>101446</v>
          </cell>
          <cell r="C195" t="str">
            <v>RAM BAHADUR PRADHAN</v>
          </cell>
          <cell r="D195">
            <v>13160</v>
          </cell>
          <cell r="E195">
            <v>517</v>
          </cell>
          <cell r="F195" t="str">
            <v>GUWAHATI</v>
          </cell>
          <cell r="G195" t="str">
            <v>A</v>
          </cell>
        </row>
        <row r="196">
          <cell r="A196" t="str">
            <v>6B7</v>
          </cell>
          <cell r="B196">
            <v>101447</v>
          </cell>
          <cell r="C196" t="str">
            <v>SACHIN SHARMA</v>
          </cell>
          <cell r="D196">
            <v>13161</v>
          </cell>
          <cell r="E196">
            <v>506</v>
          </cell>
          <cell r="F196" t="str">
            <v>DELHI</v>
          </cell>
          <cell r="G196" t="str">
            <v>A</v>
          </cell>
        </row>
        <row r="197">
          <cell r="A197" t="str">
            <v>6B8</v>
          </cell>
          <cell r="B197">
            <v>101448</v>
          </cell>
          <cell r="C197" t="str">
            <v>JATIN ANEJA</v>
          </cell>
          <cell r="D197">
            <v>13162</v>
          </cell>
          <cell r="E197">
            <v>507</v>
          </cell>
          <cell r="F197" t="str">
            <v>MEERUT</v>
          </cell>
          <cell r="G197" t="str">
            <v>A</v>
          </cell>
        </row>
        <row r="198">
          <cell r="A198" t="str">
            <v>6B9</v>
          </cell>
          <cell r="B198">
            <v>101449</v>
          </cell>
          <cell r="C198" t="str">
            <v>PRASHANT BOKEY</v>
          </cell>
          <cell r="D198">
            <v>13163</v>
          </cell>
          <cell r="E198">
            <v>973</v>
          </cell>
          <cell r="F198" t="str">
            <v>MUMBAI</v>
          </cell>
          <cell r="G198" t="str">
            <v>A</v>
          </cell>
        </row>
        <row r="199">
          <cell r="A199" t="str">
            <v>6D1</v>
          </cell>
          <cell r="B199">
            <v>101503</v>
          </cell>
          <cell r="C199" t="str">
            <v>JITENDRA J MULYE</v>
          </cell>
          <cell r="D199">
            <v>13217</v>
          </cell>
          <cell r="E199">
            <v>502</v>
          </cell>
          <cell r="F199" t="str">
            <v>RATNAGIRI</v>
          </cell>
          <cell r="G199" t="str">
            <v>A</v>
          </cell>
        </row>
        <row r="200">
          <cell r="A200" t="str">
            <v>6D2</v>
          </cell>
          <cell r="B200">
            <v>101504</v>
          </cell>
          <cell r="C200" t="str">
            <v>AVINASH PATIL</v>
          </cell>
          <cell r="D200">
            <v>13218</v>
          </cell>
          <cell r="E200">
            <v>502</v>
          </cell>
          <cell r="F200" t="str">
            <v>AURANGABAD</v>
          </cell>
          <cell r="G200" t="str">
            <v>A</v>
          </cell>
        </row>
        <row r="201">
          <cell r="A201" t="str">
            <v>6D3</v>
          </cell>
          <cell r="B201">
            <v>101505</v>
          </cell>
          <cell r="C201" t="str">
            <v>G ANAND MADHAV</v>
          </cell>
          <cell r="D201">
            <v>13219</v>
          </cell>
          <cell r="E201">
            <v>514</v>
          </cell>
          <cell r="F201" t="str">
            <v>HYDERABAD</v>
          </cell>
          <cell r="G201" t="str">
            <v>R</v>
          </cell>
        </row>
        <row r="202">
          <cell r="A202" t="str">
            <v>6D4</v>
          </cell>
          <cell r="B202">
            <v>101506</v>
          </cell>
          <cell r="C202" t="str">
            <v>A HAFISULLAH KHAN</v>
          </cell>
          <cell r="D202">
            <v>13220</v>
          </cell>
          <cell r="E202">
            <v>511</v>
          </cell>
          <cell r="F202" t="str">
            <v>CHENNAI</v>
          </cell>
          <cell r="G202" t="str">
            <v>A</v>
          </cell>
        </row>
        <row r="203">
          <cell r="A203" t="str">
            <v>6D5</v>
          </cell>
          <cell r="B203">
            <v>101507</v>
          </cell>
          <cell r="C203" t="str">
            <v>J MEGHANATHAN</v>
          </cell>
          <cell r="D203">
            <v>13221</v>
          </cell>
          <cell r="E203">
            <v>511</v>
          </cell>
          <cell r="F203" t="str">
            <v>CHENNAI</v>
          </cell>
          <cell r="G203" t="str">
            <v>A</v>
          </cell>
        </row>
        <row r="204">
          <cell r="A204" t="str">
            <v>6D6</v>
          </cell>
          <cell r="B204">
            <v>101508</v>
          </cell>
          <cell r="C204" t="str">
            <v>HIMANSHU SEKHAR PANIGRAHI</v>
          </cell>
          <cell r="D204">
            <v>13222</v>
          </cell>
          <cell r="E204">
            <v>519</v>
          </cell>
          <cell r="F204" t="str">
            <v>SAMBHALPUR</v>
          </cell>
          <cell r="G204" t="str">
            <v>A</v>
          </cell>
        </row>
        <row r="205">
          <cell r="A205" t="str">
            <v>6D7</v>
          </cell>
          <cell r="B205">
            <v>101509</v>
          </cell>
          <cell r="C205" t="str">
            <v>V BALAKRISHNAN</v>
          </cell>
          <cell r="D205">
            <v>13223</v>
          </cell>
          <cell r="E205">
            <v>511</v>
          </cell>
          <cell r="F205" t="str">
            <v>KANCHIPURAM</v>
          </cell>
          <cell r="G205" t="str">
            <v>A</v>
          </cell>
        </row>
        <row r="206">
          <cell r="A206" t="str">
            <v>6D8</v>
          </cell>
          <cell r="B206">
            <v>101510</v>
          </cell>
          <cell r="C206" t="str">
            <v>B BUTCHI BABU</v>
          </cell>
          <cell r="D206">
            <v>13224</v>
          </cell>
          <cell r="E206">
            <v>514</v>
          </cell>
          <cell r="F206" t="str">
            <v>VIZAG</v>
          </cell>
          <cell r="G206" t="str">
            <v>A</v>
          </cell>
        </row>
        <row r="207">
          <cell r="A207" t="str">
            <v>6D9</v>
          </cell>
          <cell r="B207">
            <v>101511</v>
          </cell>
          <cell r="C207" t="str">
            <v>RAJESH KUMAR GIRI</v>
          </cell>
          <cell r="D207">
            <v>13225</v>
          </cell>
          <cell r="E207">
            <v>506</v>
          </cell>
          <cell r="F207" t="str">
            <v>DELHI</v>
          </cell>
          <cell r="G207" t="str">
            <v>A</v>
          </cell>
        </row>
        <row r="208">
          <cell r="A208" t="str">
            <v>6E1</v>
          </cell>
          <cell r="B208">
            <v>101603</v>
          </cell>
          <cell r="C208" t="str">
            <v>BIPINCHANDRA SHIRODKAR</v>
          </cell>
          <cell r="D208">
            <v>13317</v>
          </cell>
          <cell r="E208">
            <v>851</v>
          </cell>
          <cell r="F208" t="str">
            <v>MUMBAI</v>
          </cell>
          <cell r="G208" t="str">
            <v>A</v>
          </cell>
        </row>
        <row r="209">
          <cell r="A209" t="str">
            <v>6E2</v>
          </cell>
          <cell r="B209">
            <v>101604</v>
          </cell>
          <cell r="C209" t="str">
            <v>ANAND GODBOLE</v>
          </cell>
          <cell r="D209">
            <v>13318</v>
          </cell>
          <cell r="E209">
            <v>708</v>
          </cell>
          <cell r="F209" t="str">
            <v>MUMBAI</v>
          </cell>
          <cell r="G209" t="str">
            <v>A</v>
          </cell>
        </row>
        <row r="210">
          <cell r="A210" t="str">
            <v>6E3</v>
          </cell>
          <cell r="B210">
            <v>101605</v>
          </cell>
          <cell r="C210" t="str">
            <v>SHARADCHANDRA S MOHITE</v>
          </cell>
          <cell r="D210">
            <v>13319</v>
          </cell>
          <cell r="E210">
            <v>983</v>
          </cell>
          <cell r="F210" t="str">
            <v>PUNE</v>
          </cell>
          <cell r="G210" t="str">
            <v>A</v>
          </cell>
        </row>
        <row r="211">
          <cell r="A211" t="str">
            <v>6E4</v>
          </cell>
          <cell r="B211">
            <v>101606</v>
          </cell>
          <cell r="C211" t="str">
            <v>RAVINDRA R YEVALE</v>
          </cell>
          <cell r="D211">
            <v>13320</v>
          </cell>
          <cell r="E211">
            <v>703</v>
          </cell>
          <cell r="F211" t="str">
            <v>MUMBAI</v>
          </cell>
          <cell r="G211" t="str">
            <v>A</v>
          </cell>
        </row>
        <row r="212">
          <cell r="A212" t="str">
            <v>6E5</v>
          </cell>
          <cell r="B212">
            <v>101607</v>
          </cell>
          <cell r="C212" t="str">
            <v>MANOHAR A POL</v>
          </cell>
          <cell r="D212">
            <v>13321</v>
          </cell>
          <cell r="E212">
            <v>708</v>
          </cell>
          <cell r="F212" t="str">
            <v>PUNE</v>
          </cell>
          <cell r="G212" t="str">
            <v>A</v>
          </cell>
        </row>
        <row r="213">
          <cell r="A213" t="str">
            <v>7A1</v>
          </cell>
          <cell r="B213">
            <v>101369</v>
          </cell>
          <cell r="C213" t="str">
            <v>V SRIDHAR</v>
          </cell>
          <cell r="D213">
            <v>13083</v>
          </cell>
          <cell r="E213">
            <v>708</v>
          </cell>
          <cell r="F213" t="str">
            <v>PUNE</v>
          </cell>
          <cell r="G213" t="str">
            <v>R</v>
          </cell>
        </row>
        <row r="214">
          <cell r="A214" t="str">
            <v>7A2</v>
          </cell>
          <cell r="B214">
            <v>101370</v>
          </cell>
          <cell r="C214" t="str">
            <v>BHAUSAHEB B MOHITE</v>
          </cell>
          <cell r="D214">
            <v>13084</v>
          </cell>
          <cell r="E214">
            <v>703</v>
          </cell>
          <cell r="F214" t="str">
            <v>PUNE</v>
          </cell>
          <cell r="G214" t="str">
            <v>A</v>
          </cell>
        </row>
        <row r="215">
          <cell r="A215" t="str">
            <v>7A3</v>
          </cell>
          <cell r="B215">
            <v>101371</v>
          </cell>
          <cell r="C215" t="str">
            <v>SUBHASH B DEOKAR</v>
          </cell>
          <cell r="D215">
            <v>13085</v>
          </cell>
          <cell r="E215">
            <v>703</v>
          </cell>
          <cell r="F215" t="str">
            <v>PUNE</v>
          </cell>
          <cell r="G215" t="str">
            <v>A</v>
          </cell>
        </row>
        <row r="216">
          <cell r="A216" t="str">
            <v>7A4</v>
          </cell>
          <cell r="B216">
            <v>101372</v>
          </cell>
          <cell r="C216" t="str">
            <v>P CHOUDHURY</v>
          </cell>
          <cell r="D216">
            <v>13086</v>
          </cell>
          <cell r="E216">
            <v>536</v>
          </cell>
          <cell r="F216" t="str">
            <v>SILIGURI</v>
          </cell>
          <cell r="G216" t="str">
            <v>R</v>
          </cell>
        </row>
        <row r="217">
          <cell r="A217" t="str">
            <v>7A5</v>
          </cell>
          <cell r="B217">
            <v>101373</v>
          </cell>
          <cell r="C217" t="str">
            <v>ELDO JOSEPH</v>
          </cell>
          <cell r="D217">
            <v>13087</v>
          </cell>
          <cell r="E217">
            <v>531</v>
          </cell>
          <cell r="F217" t="str">
            <v>SALEM</v>
          </cell>
          <cell r="G217" t="str">
            <v>A</v>
          </cell>
        </row>
        <row r="218">
          <cell r="A218" t="str">
            <v>7A6</v>
          </cell>
          <cell r="B218">
            <v>101374</v>
          </cell>
          <cell r="C218" t="str">
            <v>KALPESH SANGHVI</v>
          </cell>
          <cell r="D218">
            <v>13088</v>
          </cell>
          <cell r="E218">
            <v>505</v>
          </cell>
          <cell r="F218" t="str">
            <v>RAJKOT</v>
          </cell>
          <cell r="G218" t="str">
            <v>A</v>
          </cell>
        </row>
        <row r="219">
          <cell r="A219" t="str">
            <v>7A7</v>
          </cell>
          <cell r="B219">
            <v>101375</v>
          </cell>
          <cell r="C219" t="str">
            <v>JYOT P KUMAR</v>
          </cell>
          <cell r="D219">
            <v>13089</v>
          </cell>
          <cell r="E219">
            <v>501</v>
          </cell>
          <cell r="F219" t="str">
            <v>MUMBAI</v>
          </cell>
          <cell r="G219" t="str">
            <v>A</v>
          </cell>
        </row>
        <row r="220">
          <cell r="A220" t="str">
            <v>7A8</v>
          </cell>
          <cell r="B220">
            <v>101376</v>
          </cell>
          <cell r="C220" t="str">
            <v>S TIRUPATI RAO</v>
          </cell>
          <cell r="D220">
            <v>13090</v>
          </cell>
          <cell r="E220">
            <v>514</v>
          </cell>
          <cell r="F220" t="str">
            <v>SRIKAKULAM</v>
          </cell>
          <cell r="G220" t="str">
            <v>A</v>
          </cell>
        </row>
        <row r="221">
          <cell r="A221" t="str">
            <v>7A9</v>
          </cell>
          <cell r="B221">
            <v>101377</v>
          </cell>
          <cell r="C221" t="str">
            <v>MANISH SALVI</v>
          </cell>
          <cell r="D221">
            <v>13091</v>
          </cell>
          <cell r="E221">
            <v>502</v>
          </cell>
          <cell r="F221" t="str">
            <v>SATARA</v>
          </cell>
          <cell r="G221" t="str">
            <v>R</v>
          </cell>
        </row>
        <row r="222">
          <cell r="A222" t="str">
            <v>7B1</v>
          </cell>
          <cell r="B222">
            <v>101450</v>
          </cell>
          <cell r="C222" t="str">
            <v>NEERAJ JAIN</v>
          </cell>
          <cell r="D222">
            <v>13164</v>
          </cell>
          <cell r="E222">
            <v>972</v>
          </cell>
          <cell r="F222" t="str">
            <v>DELHI</v>
          </cell>
          <cell r="G222" t="str">
            <v>A</v>
          </cell>
        </row>
        <row r="223">
          <cell r="A223" t="str">
            <v>7B2</v>
          </cell>
          <cell r="B223">
            <v>101451</v>
          </cell>
          <cell r="C223" t="str">
            <v>VINAY ANGNE</v>
          </cell>
          <cell r="D223">
            <v>13165</v>
          </cell>
          <cell r="E223">
            <v>971</v>
          </cell>
          <cell r="F223" t="str">
            <v>MUMBAI</v>
          </cell>
          <cell r="G223" t="str">
            <v>A</v>
          </cell>
        </row>
        <row r="224">
          <cell r="A224" t="str">
            <v>7B3</v>
          </cell>
          <cell r="B224">
            <v>101452</v>
          </cell>
          <cell r="C224" t="str">
            <v>ABHAY D KOTHAWALE</v>
          </cell>
          <cell r="D224">
            <v>13166</v>
          </cell>
          <cell r="E224">
            <v>983</v>
          </cell>
          <cell r="F224" t="str">
            <v>PUNE</v>
          </cell>
          <cell r="G224" t="str">
            <v>A</v>
          </cell>
        </row>
        <row r="225">
          <cell r="A225" t="str">
            <v>7B4</v>
          </cell>
          <cell r="B225">
            <v>101453</v>
          </cell>
          <cell r="C225" t="str">
            <v>HIRDAYESH KUMAR</v>
          </cell>
          <cell r="D225">
            <v>13167</v>
          </cell>
          <cell r="E225">
            <v>983</v>
          </cell>
          <cell r="F225" t="str">
            <v>PUNE</v>
          </cell>
          <cell r="G225" t="str">
            <v>A</v>
          </cell>
        </row>
        <row r="226">
          <cell r="A226" t="str">
            <v>7B5</v>
          </cell>
          <cell r="B226">
            <v>101454</v>
          </cell>
          <cell r="C226" t="str">
            <v>JASPAL C SHARMA</v>
          </cell>
          <cell r="D226">
            <v>13168</v>
          </cell>
          <cell r="E226">
            <v>361</v>
          </cell>
          <cell r="F226" t="str">
            <v>LUDHIANA</v>
          </cell>
          <cell r="G226" t="str">
            <v>A</v>
          </cell>
        </row>
        <row r="227">
          <cell r="A227" t="str">
            <v>7B6</v>
          </cell>
          <cell r="B227">
            <v>101455</v>
          </cell>
          <cell r="C227" t="str">
            <v>HANS RAJ GODARA</v>
          </cell>
          <cell r="D227">
            <v>13169</v>
          </cell>
          <cell r="E227">
            <v>365</v>
          </cell>
          <cell r="F227" t="str">
            <v>SRIGANGANAGAR</v>
          </cell>
          <cell r="G227" t="str">
            <v>A</v>
          </cell>
        </row>
        <row r="228">
          <cell r="A228" t="str">
            <v>7B7</v>
          </cell>
          <cell r="B228">
            <v>101456</v>
          </cell>
          <cell r="C228" t="str">
            <v>ASHISH THAKKAR</v>
          </cell>
          <cell r="D228">
            <v>13170</v>
          </cell>
          <cell r="E228">
            <v>505</v>
          </cell>
          <cell r="F228" t="str">
            <v>AHMEDABAD</v>
          </cell>
          <cell r="G228" t="str">
            <v>A</v>
          </cell>
        </row>
        <row r="229">
          <cell r="A229" t="str">
            <v>7B8</v>
          </cell>
          <cell r="B229">
            <v>101457</v>
          </cell>
          <cell r="C229" t="str">
            <v>TAIKHUM A GITTHAM</v>
          </cell>
          <cell r="D229">
            <v>13171</v>
          </cell>
          <cell r="E229">
            <v>501</v>
          </cell>
          <cell r="F229" t="str">
            <v>MUMBAI</v>
          </cell>
          <cell r="G229" t="str">
            <v>A</v>
          </cell>
        </row>
        <row r="230">
          <cell r="A230" t="str">
            <v>7B9</v>
          </cell>
          <cell r="B230">
            <v>101458</v>
          </cell>
          <cell r="C230" t="str">
            <v>MANGESH SHANKAR AWATE</v>
          </cell>
          <cell r="D230">
            <v>13172</v>
          </cell>
          <cell r="E230">
            <v>501</v>
          </cell>
          <cell r="F230" t="str">
            <v>MUMBAI</v>
          </cell>
          <cell r="G230" t="str">
            <v>A</v>
          </cell>
        </row>
        <row r="231">
          <cell r="A231" t="str">
            <v>7D1</v>
          </cell>
          <cell r="B231">
            <v>101512</v>
          </cell>
          <cell r="C231" t="str">
            <v>B SREEKANTH</v>
          </cell>
          <cell r="D231">
            <v>13226</v>
          </cell>
          <cell r="E231">
            <v>514</v>
          </cell>
          <cell r="F231" t="str">
            <v>HYDERABAD</v>
          </cell>
          <cell r="G231" t="str">
            <v>R</v>
          </cell>
        </row>
        <row r="232">
          <cell r="A232" t="str">
            <v>7D2</v>
          </cell>
          <cell r="B232">
            <v>101513</v>
          </cell>
          <cell r="C232" t="str">
            <v>SONJOY BAKSHI</v>
          </cell>
          <cell r="D232">
            <v>13227</v>
          </cell>
          <cell r="E232">
            <v>516</v>
          </cell>
          <cell r="F232" t="str">
            <v>KOLKATTA</v>
          </cell>
          <cell r="G232" t="str">
            <v>R</v>
          </cell>
        </row>
        <row r="233">
          <cell r="A233" t="str">
            <v>7D3</v>
          </cell>
          <cell r="B233">
            <v>101514</v>
          </cell>
          <cell r="C233" t="str">
            <v>SAJAL MUKHERJEE</v>
          </cell>
          <cell r="D233">
            <v>13228</v>
          </cell>
          <cell r="E233">
            <v>516</v>
          </cell>
          <cell r="F233" t="str">
            <v>KOLKATTA</v>
          </cell>
          <cell r="G233" t="str">
            <v>A</v>
          </cell>
        </row>
        <row r="234">
          <cell r="A234" t="str">
            <v>7D4</v>
          </cell>
          <cell r="B234">
            <v>101515</v>
          </cell>
          <cell r="C234" t="str">
            <v>UMESH MITTE</v>
          </cell>
          <cell r="D234">
            <v>13229</v>
          </cell>
          <cell r="E234">
            <v>533</v>
          </cell>
          <cell r="F234" t="str">
            <v>DAVANGERE</v>
          </cell>
          <cell r="G234" t="str">
            <v>A</v>
          </cell>
        </row>
        <row r="235">
          <cell r="A235" t="str">
            <v>7D5</v>
          </cell>
          <cell r="B235">
            <v>101516</v>
          </cell>
          <cell r="C235" t="str">
            <v>V GALDSON</v>
          </cell>
          <cell r="D235">
            <v>13230</v>
          </cell>
          <cell r="E235">
            <v>533</v>
          </cell>
          <cell r="F235" t="str">
            <v>KOTTAYAM</v>
          </cell>
          <cell r="G235" t="str">
            <v>A</v>
          </cell>
        </row>
        <row r="236">
          <cell r="A236" t="str">
            <v>7D6</v>
          </cell>
          <cell r="B236">
            <v>101517</v>
          </cell>
          <cell r="C236" t="str">
            <v>PIYUSH K SRIVASTAVA</v>
          </cell>
          <cell r="D236">
            <v>13231</v>
          </cell>
          <cell r="E236">
            <v>526</v>
          </cell>
          <cell r="F236" t="str">
            <v>GORAKHPUR</v>
          </cell>
          <cell r="G236" t="str">
            <v>A</v>
          </cell>
        </row>
        <row r="237">
          <cell r="A237" t="str">
            <v>7D7</v>
          </cell>
          <cell r="B237">
            <v>101518</v>
          </cell>
          <cell r="C237" t="str">
            <v>AMIT KUMAR SIRVASTAVA</v>
          </cell>
          <cell r="D237">
            <v>13232</v>
          </cell>
          <cell r="E237">
            <v>526</v>
          </cell>
          <cell r="F237" t="str">
            <v>VARANASI</v>
          </cell>
          <cell r="G237" t="str">
            <v>A</v>
          </cell>
        </row>
        <row r="238">
          <cell r="A238" t="str">
            <v>7D8</v>
          </cell>
          <cell r="B238">
            <v>101519</v>
          </cell>
          <cell r="C238" t="str">
            <v>V SURYANARAYANA</v>
          </cell>
          <cell r="D238">
            <v>13233</v>
          </cell>
          <cell r="E238">
            <v>531</v>
          </cell>
          <cell r="F238" t="str">
            <v>RAJAHMUNDRY</v>
          </cell>
          <cell r="G238" t="str">
            <v>A</v>
          </cell>
        </row>
        <row r="239">
          <cell r="A239" t="str">
            <v>7D9</v>
          </cell>
          <cell r="B239">
            <v>101520</v>
          </cell>
          <cell r="C239" t="str">
            <v>MAHESH CHADOKAR</v>
          </cell>
          <cell r="D239">
            <v>13234</v>
          </cell>
          <cell r="E239">
            <v>521</v>
          </cell>
          <cell r="F239" t="str">
            <v>KOLHAPUR</v>
          </cell>
          <cell r="G239" t="str">
            <v>A</v>
          </cell>
        </row>
        <row r="240">
          <cell r="A240" t="str">
            <v>8A1</v>
          </cell>
          <cell r="B240">
            <v>101378</v>
          </cell>
          <cell r="C240" t="str">
            <v>R MANIMARAN</v>
          </cell>
          <cell r="D240">
            <v>13092</v>
          </cell>
          <cell r="E240">
            <v>511</v>
          </cell>
          <cell r="F240" t="str">
            <v>ERODE</v>
          </cell>
          <cell r="G240" t="str">
            <v>R</v>
          </cell>
        </row>
        <row r="241">
          <cell r="A241" t="str">
            <v>8A2</v>
          </cell>
          <cell r="B241">
            <v>101379</v>
          </cell>
          <cell r="C241" t="str">
            <v>PARVEEN KUMAR</v>
          </cell>
          <cell r="D241">
            <v>13093</v>
          </cell>
          <cell r="E241">
            <v>506</v>
          </cell>
          <cell r="F241" t="str">
            <v>DELHI</v>
          </cell>
          <cell r="G241" t="str">
            <v>A</v>
          </cell>
        </row>
        <row r="242">
          <cell r="A242" t="str">
            <v>8A3</v>
          </cell>
          <cell r="B242">
            <v>101380</v>
          </cell>
          <cell r="C242" t="str">
            <v>KAILASH K SHARMA</v>
          </cell>
          <cell r="D242">
            <v>13094</v>
          </cell>
          <cell r="E242">
            <v>506</v>
          </cell>
          <cell r="F242" t="str">
            <v>DELHI</v>
          </cell>
          <cell r="G242" t="str">
            <v>A</v>
          </cell>
        </row>
        <row r="243">
          <cell r="A243" t="str">
            <v>8A4</v>
          </cell>
          <cell r="B243">
            <v>101381</v>
          </cell>
          <cell r="C243" t="str">
            <v>ABHAY PRATAP SINGH SENGAR</v>
          </cell>
          <cell r="D243">
            <v>13095</v>
          </cell>
          <cell r="E243">
            <v>506</v>
          </cell>
          <cell r="F243" t="str">
            <v>DELHI</v>
          </cell>
          <cell r="G243" t="str">
            <v>A</v>
          </cell>
        </row>
        <row r="244">
          <cell r="A244" t="str">
            <v>8A5</v>
          </cell>
          <cell r="B244">
            <v>101382</v>
          </cell>
          <cell r="C244" t="str">
            <v>TARUN SATIJA</v>
          </cell>
          <cell r="D244">
            <v>13096</v>
          </cell>
          <cell r="E244">
            <v>506</v>
          </cell>
          <cell r="F244" t="str">
            <v>DELHI</v>
          </cell>
          <cell r="G244" t="str">
            <v>R</v>
          </cell>
        </row>
        <row r="245">
          <cell r="A245" t="str">
            <v>8A6</v>
          </cell>
          <cell r="B245">
            <v>101383</v>
          </cell>
          <cell r="C245" t="str">
            <v>KUNAL KUMAR</v>
          </cell>
          <cell r="D245">
            <v>13097</v>
          </cell>
          <cell r="E245">
            <v>506</v>
          </cell>
          <cell r="F245" t="str">
            <v>DELHI</v>
          </cell>
          <cell r="G245" t="str">
            <v>R</v>
          </cell>
        </row>
        <row r="246">
          <cell r="A246" t="str">
            <v>8A7</v>
          </cell>
          <cell r="B246">
            <v>101384</v>
          </cell>
          <cell r="C246" t="str">
            <v>GOVIND KUMAR</v>
          </cell>
          <cell r="D246">
            <v>13098</v>
          </cell>
          <cell r="E246">
            <v>506</v>
          </cell>
          <cell r="F246" t="str">
            <v>DELHI</v>
          </cell>
          <cell r="G246" t="str">
            <v>R</v>
          </cell>
        </row>
        <row r="247">
          <cell r="A247" t="str">
            <v>8A8</v>
          </cell>
          <cell r="B247">
            <v>101385</v>
          </cell>
          <cell r="C247" t="str">
            <v>SANKAR NARAYAN PRUSTY</v>
          </cell>
          <cell r="D247">
            <v>13099</v>
          </cell>
          <cell r="E247">
            <v>519</v>
          </cell>
          <cell r="F247" t="str">
            <v>BERHAMPORE</v>
          </cell>
          <cell r="G247" t="str">
            <v>A</v>
          </cell>
        </row>
        <row r="248">
          <cell r="A248" t="str">
            <v>8A9</v>
          </cell>
          <cell r="B248">
            <v>101386</v>
          </cell>
          <cell r="C248" t="str">
            <v>PRABHAT RANJAN</v>
          </cell>
          <cell r="D248">
            <v>13100</v>
          </cell>
          <cell r="E248">
            <v>506</v>
          </cell>
          <cell r="F248" t="str">
            <v>DELHI</v>
          </cell>
          <cell r="G248" t="str">
            <v>A</v>
          </cell>
        </row>
        <row r="249">
          <cell r="A249" t="str">
            <v>8B1</v>
          </cell>
          <cell r="B249">
            <v>101459</v>
          </cell>
          <cell r="C249" t="str">
            <v>VIVEK SHARMA</v>
          </cell>
          <cell r="D249">
            <v>13173</v>
          </cell>
          <cell r="E249">
            <v>501</v>
          </cell>
          <cell r="F249" t="str">
            <v>MUMBAI</v>
          </cell>
          <cell r="G249" t="str">
            <v>A</v>
          </cell>
        </row>
        <row r="250">
          <cell r="A250" t="str">
            <v>8B2</v>
          </cell>
          <cell r="B250">
            <v>101460</v>
          </cell>
          <cell r="C250" t="str">
            <v>SHANTANU SEN</v>
          </cell>
          <cell r="D250">
            <v>13174</v>
          </cell>
          <cell r="E250">
            <v>516</v>
          </cell>
          <cell r="F250" t="str">
            <v>CALCUTTA</v>
          </cell>
          <cell r="G250" t="str">
            <v>A</v>
          </cell>
        </row>
        <row r="251">
          <cell r="A251" t="str">
            <v>8B3</v>
          </cell>
          <cell r="B251">
            <v>101461</v>
          </cell>
          <cell r="C251" t="str">
            <v>NAVEEN M</v>
          </cell>
          <cell r="D251">
            <v>13175</v>
          </cell>
          <cell r="E251">
            <v>513</v>
          </cell>
          <cell r="F251" t="str">
            <v>BANGLORE</v>
          </cell>
          <cell r="G251" t="str">
            <v>A</v>
          </cell>
        </row>
        <row r="252">
          <cell r="A252" t="str">
            <v>8B4</v>
          </cell>
          <cell r="B252">
            <v>101462</v>
          </cell>
          <cell r="C252" t="str">
            <v>SIVAKUMAR BIRADAR</v>
          </cell>
          <cell r="D252">
            <v>13176</v>
          </cell>
          <cell r="E252">
            <v>513</v>
          </cell>
          <cell r="F252" t="str">
            <v>BIJAPUR</v>
          </cell>
          <cell r="G252" t="str">
            <v>A</v>
          </cell>
        </row>
        <row r="253">
          <cell r="A253" t="str">
            <v>8B5</v>
          </cell>
          <cell r="B253">
            <v>101463</v>
          </cell>
          <cell r="C253" t="str">
            <v>P D ANOOP</v>
          </cell>
          <cell r="D253">
            <v>13177</v>
          </cell>
          <cell r="E253">
            <v>526</v>
          </cell>
          <cell r="F253" t="str">
            <v>DELHI</v>
          </cell>
          <cell r="G253" t="str">
            <v>R</v>
          </cell>
        </row>
        <row r="254">
          <cell r="A254" t="str">
            <v>8B6</v>
          </cell>
          <cell r="B254">
            <v>101464</v>
          </cell>
          <cell r="C254" t="str">
            <v>RAJIB DAS</v>
          </cell>
          <cell r="D254">
            <v>13178</v>
          </cell>
          <cell r="E254">
            <v>536</v>
          </cell>
          <cell r="F254" t="str">
            <v>SILIGURI</v>
          </cell>
          <cell r="G254" t="str">
            <v>A</v>
          </cell>
        </row>
        <row r="255">
          <cell r="A255" t="str">
            <v>8B7</v>
          </cell>
          <cell r="B255">
            <v>101465</v>
          </cell>
          <cell r="C255" t="str">
            <v>SANDEEP SAMUDRE</v>
          </cell>
          <cell r="D255">
            <v>13179</v>
          </cell>
          <cell r="E255">
            <v>521</v>
          </cell>
          <cell r="F255" t="str">
            <v>MUMBAI</v>
          </cell>
          <cell r="G255" t="str">
            <v>A</v>
          </cell>
        </row>
        <row r="256">
          <cell r="A256" t="str">
            <v>8B8</v>
          </cell>
          <cell r="B256">
            <v>101466</v>
          </cell>
          <cell r="C256" t="str">
            <v>SOUMITRA SEN</v>
          </cell>
          <cell r="D256">
            <v>13180</v>
          </cell>
          <cell r="E256">
            <v>375</v>
          </cell>
          <cell r="F256" t="str">
            <v>CALCUTTA</v>
          </cell>
          <cell r="G256" t="str">
            <v>A</v>
          </cell>
        </row>
        <row r="257">
          <cell r="A257" t="str">
            <v>8B9</v>
          </cell>
          <cell r="B257">
            <v>101467</v>
          </cell>
          <cell r="C257" t="str">
            <v>DINESH S RANA</v>
          </cell>
          <cell r="D257">
            <v>13181</v>
          </cell>
          <cell r="E257">
            <v>373</v>
          </cell>
          <cell r="F257" t="str">
            <v>AHMEDABAD</v>
          </cell>
          <cell r="G257" t="str">
            <v>A</v>
          </cell>
        </row>
        <row r="258">
          <cell r="A258" t="str">
            <v>8D1</v>
          </cell>
          <cell r="B258">
            <v>101521</v>
          </cell>
          <cell r="C258" t="str">
            <v>SHIJO K MENACHERY</v>
          </cell>
          <cell r="D258">
            <v>13235</v>
          </cell>
          <cell r="E258">
            <v>533</v>
          </cell>
          <cell r="F258" t="str">
            <v>PALGHAT</v>
          </cell>
          <cell r="G258" t="str">
            <v>A</v>
          </cell>
        </row>
        <row r="259">
          <cell r="A259" t="str">
            <v>8D2</v>
          </cell>
          <cell r="B259">
            <v>101522</v>
          </cell>
          <cell r="C259" t="str">
            <v>K SELVA KUMAR</v>
          </cell>
          <cell r="D259">
            <v>13236</v>
          </cell>
          <cell r="E259">
            <v>531</v>
          </cell>
          <cell r="F259" t="str">
            <v>MADURAI</v>
          </cell>
          <cell r="G259" t="str">
            <v>A</v>
          </cell>
        </row>
        <row r="260">
          <cell r="A260" t="str">
            <v>8D3</v>
          </cell>
          <cell r="B260">
            <v>101523</v>
          </cell>
          <cell r="C260" t="str">
            <v>SAMIR PATRA</v>
          </cell>
          <cell r="D260">
            <v>13237</v>
          </cell>
          <cell r="E260">
            <v>536</v>
          </cell>
          <cell r="F260" t="str">
            <v>KOLKATTA</v>
          </cell>
          <cell r="G260" t="str">
            <v>A</v>
          </cell>
        </row>
        <row r="261">
          <cell r="A261" t="str">
            <v>8D4</v>
          </cell>
          <cell r="B261">
            <v>101524</v>
          </cell>
          <cell r="C261" t="str">
            <v>KABITA BASAK</v>
          </cell>
          <cell r="D261">
            <v>13238</v>
          </cell>
          <cell r="E261">
            <v>536</v>
          </cell>
          <cell r="F261" t="str">
            <v>HOOGHLY</v>
          </cell>
          <cell r="G261" t="str">
            <v>A</v>
          </cell>
        </row>
        <row r="262">
          <cell r="A262" t="str">
            <v>8D5</v>
          </cell>
          <cell r="B262">
            <v>101525</v>
          </cell>
          <cell r="C262" t="str">
            <v>BISWAJIT BANERJEE</v>
          </cell>
          <cell r="D262">
            <v>13239</v>
          </cell>
          <cell r="E262">
            <v>536</v>
          </cell>
          <cell r="F262" t="str">
            <v>KOLKATTA</v>
          </cell>
          <cell r="G262" t="str">
            <v>A</v>
          </cell>
        </row>
        <row r="263">
          <cell r="A263" t="str">
            <v>8D6</v>
          </cell>
          <cell r="B263">
            <v>101526</v>
          </cell>
          <cell r="C263" t="str">
            <v>SHAILESH MISHRA</v>
          </cell>
          <cell r="D263">
            <v>13240</v>
          </cell>
          <cell r="E263">
            <v>521</v>
          </cell>
          <cell r="F263" t="str">
            <v>MUMBAI</v>
          </cell>
          <cell r="G263" t="str">
            <v>A</v>
          </cell>
        </row>
        <row r="264">
          <cell r="A264" t="str">
            <v>8D7</v>
          </cell>
          <cell r="B264">
            <v>101527</v>
          </cell>
          <cell r="C264" t="str">
            <v>VIJAY BORUDE</v>
          </cell>
          <cell r="D264">
            <v>13241</v>
          </cell>
          <cell r="E264">
            <v>522</v>
          </cell>
          <cell r="F264" t="str">
            <v>PUNE</v>
          </cell>
          <cell r="G264" t="str">
            <v>A</v>
          </cell>
        </row>
        <row r="265">
          <cell r="A265" t="str">
            <v>8D8</v>
          </cell>
          <cell r="B265">
            <v>101528</v>
          </cell>
          <cell r="C265" t="str">
            <v>PRIYA PALKAR</v>
          </cell>
          <cell r="D265">
            <v>13242</v>
          </cell>
          <cell r="E265">
            <v>851</v>
          </cell>
          <cell r="F265" t="str">
            <v>MUMBAI</v>
          </cell>
          <cell r="G265" t="str">
            <v>A</v>
          </cell>
        </row>
        <row r="266">
          <cell r="A266" t="str">
            <v>8D9</v>
          </cell>
          <cell r="B266">
            <v>101529</v>
          </cell>
          <cell r="C266" t="str">
            <v>RAJUV RANJAN</v>
          </cell>
          <cell r="D266">
            <v>13243</v>
          </cell>
          <cell r="E266">
            <v>793</v>
          </cell>
          <cell r="F266" t="str">
            <v>PUNE</v>
          </cell>
          <cell r="G266" t="str">
            <v>A</v>
          </cell>
        </row>
        <row r="267">
          <cell r="A267" t="str">
            <v>9A1</v>
          </cell>
          <cell r="B267">
            <v>101387</v>
          </cell>
          <cell r="C267" t="str">
            <v>SUNIL YADAV</v>
          </cell>
          <cell r="D267">
            <v>13101</v>
          </cell>
          <cell r="E267">
            <v>365</v>
          </cell>
          <cell r="F267" t="str">
            <v>HANUMANGARH</v>
          </cell>
          <cell r="G267" t="str">
            <v>A</v>
          </cell>
        </row>
        <row r="268">
          <cell r="A268" t="str">
            <v>9A2</v>
          </cell>
          <cell r="B268">
            <v>101388</v>
          </cell>
          <cell r="C268" t="str">
            <v>PRASAD B KULKARNI</v>
          </cell>
          <cell r="D268">
            <v>13102</v>
          </cell>
          <cell r="E268">
            <v>983</v>
          </cell>
          <cell r="F268" t="str">
            <v>PUNE</v>
          </cell>
          <cell r="G268" t="str">
            <v>A</v>
          </cell>
        </row>
        <row r="269">
          <cell r="A269" t="str">
            <v>9A3</v>
          </cell>
          <cell r="B269">
            <v>101389</v>
          </cell>
          <cell r="C269" t="str">
            <v>MANISH S SURVE</v>
          </cell>
          <cell r="D269">
            <v>13103</v>
          </cell>
          <cell r="E269">
            <v>986</v>
          </cell>
          <cell r="F269" t="str">
            <v>PUNE</v>
          </cell>
          <cell r="G269" t="str">
            <v>R</v>
          </cell>
        </row>
        <row r="270">
          <cell r="A270" t="str">
            <v>9A4</v>
          </cell>
          <cell r="B270">
            <v>101390</v>
          </cell>
          <cell r="C270" t="str">
            <v>VINAYAK S HEGDE</v>
          </cell>
          <cell r="D270">
            <v>13104</v>
          </cell>
          <cell r="E270">
            <v>983</v>
          </cell>
          <cell r="F270" t="str">
            <v>MUMBAI</v>
          </cell>
          <cell r="G270" t="str">
            <v>A</v>
          </cell>
        </row>
        <row r="271">
          <cell r="A271" t="str">
            <v>9A5</v>
          </cell>
          <cell r="B271">
            <v>101391</v>
          </cell>
          <cell r="C271" t="str">
            <v>MUNAVAR SHAIKH</v>
          </cell>
          <cell r="D271">
            <v>13105</v>
          </cell>
          <cell r="E271">
            <v>973</v>
          </cell>
          <cell r="F271" t="str">
            <v>MUMBAI</v>
          </cell>
          <cell r="G271" t="str">
            <v>A</v>
          </cell>
        </row>
        <row r="272">
          <cell r="A272" t="str">
            <v>9A6</v>
          </cell>
          <cell r="B272">
            <v>101392</v>
          </cell>
          <cell r="C272" t="str">
            <v>ASHISH D DESHPANDE</v>
          </cell>
          <cell r="D272">
            <v>13106</v>
          </cell>
          <cell r="E272">
            <v>973</v>
          </cell>
          <cell r="F272" t="str">
            <v>MUMBAI</v>
          </cell>
          <cell r="G272" t="str">
            <v>A</v>
          </cell>
        </row>
        <row r="273">
          <cell r="A273" t="str">
            <v>9A7</v>
          </cell>
          <cell r="B273">
            <v>101393</v>
          </cell>
          <cell r="C273" t="str">
            <v>JITENDRA C SALI</v>
          </cell>
          <cell r="D273">
            <v>13107</v>
          </cell>
          <cell r="E273">
            <v>521</v>
          </cell>
          <cell r="F273" t="str">
            <v>NASIK</v>
          </cell>
          <cell r="G273" t="str">
            <v>R</v>
          </cell>
        </row>
        <row r="274">
          <cell r="A274" t="str">
            <v>9A8</v>
          </cell>
          <cell r="B274">
            <v>101394</v>
          </cell>
          <cell r="C274" t="str">
            <v>SOUMYA S CHATTERJEE</v>
          </cell>
          <cell r="D274">
            <v>13108</v>
          </cell>
          <cell r="E274">
            <v>536</v>
          </cell>
          <cell r="F274" t="str">
            <v>CALCUTTA</v>
          </cell>
          <cell r="G274" t="str">
            <v>A</v>
          </cell>
        </row>
        <row r="275">
          <cell r="A275" t="str">
            <v>9A9</v>
          </cell>
          <cell r="B275">
            <v>101395</v>
          </cell>
          <cell r="C275" t="str">
            <v>R NAGESH</v>
          </cell>
          <cell r="D275">
            <v>13109</v>
          </cell>
          <cell r="E275">
            <v>533</v>
          </cell>
          <cell r="F275" t="str">
            <v>BANGLORE</v>
          </cell>
          <cell r="G275" t="str">
            <v>A</v>
          </cell>
        </row>
        <row r="276">
          <cell r="A276" t="str">
            <v>9B1</v>
          </cell>
          <cell r="B276">
            <v>101468</v>
          </cell>
          <cell r="C276" t="str">
            <v>JAGJEET SINGH AULAKH</v>
          </cell>
          <cell r="D276">
            <v>13182</v>
          </cell>
          <cell r="E276">
            <v>361</v>
          </cell>
          <cell r="F276" t="str">
            <v>MANSA</v>
          </cell>
          <cell r="G276" t="str">
            <v>A</v>
          </cell>
        </row>
        <row r="277">
          <cell r="A277" t="str">
            <v>9B2</v>
          </cell>
          <cell r="B277">
            <v>101469</v>
          </cell>
          <cell r="C277" t="str">
            <v>RAM CHANDRA CHOUDHARY</v>
          </cell>
          <cell r="D277">
            <v>13183</v>
          </cell>
          <cell r="E277">
            <v>365</v>
          </cell>
          <cell r="F277" t="str">
            <v>JODHPUR</v>
          </cell>
          <cell r="G277" t="str">
            <v>A</v>
          </cell>
        </row>
        <row r="278">
          <cell r="A278" t="str">
            <v>9B3</v>
          </cell>
          <cell r="B278">
            <v>101470</v>
          </cell>
          <cell r="C278" t="str">
            <v>ABHIJIT MUKHERJEE</v>
          </cell>
          <cell r="D278">
            <v>13184</v>
          </cell>
          <cell r="E278">
            <v>972</v>
          </cell>
          <cell r="F278" t="str">
            <v>CALCUTTA</v>
          </cell>
          <cell r="G278" t="str">
            <v>A</v>
          </cell>
        </row>
        <row r="279">
          <cell r="A279" t="str">
            <v>9B4</v>
          </cell>
          <cell r="B279">
            <v>101471</v>
          </cell>
          <cell r="C279" t="str">
            <v>VIDYADHAR J PARAB</v>
          </cell>
          <cell r="D279">
            <v>13185</v>
          </cell>
          <cell r="E279">
            <v>973</v>
          </cell>
          <cell r="F279" t="str">
            <v>MUMBAI</v>
          </cell>
          <cell r="G279" t="str">
            <v>A</v>
          </cell>
        </row>
        <row r="280">
          <cell r="A280" t="str">
            <v>9B5</v>
          </cell>
          <cell r="B280">
            <v>101472</v>
          </cell>
          <cell r="C280" t="str">
            <v>VINAYAK KILLEDAR</v>
          </cell>
          <cell r="D280">
            <v>13186</v>
          </cell>
          <cell r="E280">
            <v>973</v>
          </cell>
          <cell r="F280" t="str">
            <v>MUMBAI</v>
          </cell>
          <cell r="G280" t="str">
            <v>A</v>
          </cell>
        </row>
        <row r="281">
          <cell r="A281" t="str">
            <v>9B6</v>
          </cell>
          <cell r="B281">
            <v>101473</v>
          </cell>
          <cell r="C281" t="str">
            <v>SUPARAS JAIN</v>
          </cell>
          <cell r="D281">
            <v>13187</v>
          </cell>
          <cell r="E281">
            <v>973</v>
          </cell>
          <cell r="F281" t="str">
            <v>MUMBAI</v>
          </cell>
          <cell r="G281" t="str">
            <v>A</v>
          </cell>
        </row>
        <row r="282">
          <cell r="A282" t="str">
            <v>9B7</v>
          </cell>
          <cell r="B282">
            <v>101474</v>
          </cell>
          <cell r="C282" t="str">
            <v>JIGNESH DHRUVE</v>
          </cell>
          <cell r="D282">
            <v>13188</v>
          </cell>
          <cell r="E282">
            <v>972</v>
          </cell>
          <cell r="F282" t="str">
            <v>BHARUCH</v>
          </cell>
          <cell r="G282" t="str">
            <v>A</v>
          </cell>
        </row>
        <row r="283">
          <cell r="A283" t="str">
            <v>9B8</v>
          </cell>
          <cell r="B283">
            <v>101475</v>
          </cell>
          <cell r="C283" t="str">
            <v>SUDHIR R JOSHI</v>
          </cell>
          <cell r="D283">
            <v>13189</v>
          </cell>
          <cell r="E283">
            <v>793</v>
          </cell>
          <cell r="F283" t="str">
            <v>PUNE</v>
          </cell>
          <cell r="G283" t="str">
            <v>A</v>
          </cell>
        </row>
        <row r="284">
          <cell r="A284" t="str">
            <v>9B9</v>
          </cell>
          <cell r="B284">
            <v>101476</v>
          </cell>
          <cell r="C284" t="str">
            <v>MITUL SHINGALA</v>
          </cell>
          <cell r="D284">
            <v>13190</v>
          </cell>
          <cell r="E284">
            <v>521</v>
          </cell>
          <cell r="F284" t="str">
            <v>RAJKOT</v>
          </cell>
          <cell r="G284" t="str">
            <v>A</v>
          </cell>
        </row>
        <row r="285">
          <cell r="A285" t="str">
            <v>9D1</v>
          </cell>
          <cell r="B285">
            <v>101530</v>
          </cell>
          <cell r="C285" t="str">
            <v>SANTOSH B SADAVARTE</v>
          </cell>
          <cell r="D285">
            <v>13244</v>
          </cell>
          <cell r="E285">
            <v>793</v>
          </cell>
          <cell r="F285" t="str">
            <v>PUNE</v>
          </cell>
          <cell r="G285" t="str">
            <v>A</v>
          </cell>
        </row>
        <row r="286">
          <cell r="A286" t="str">
            <v>9D2</v>
          </cell>
          <cell r="B286">
            <v>101531</v>
          </cell>
          <cell r="C286" t="str">
            <v>PRASHANT PADAVE</v>
          </cell>
          <cell r="D286">
            <v>13245</v>
          </cell>
          <cell r="E286">
            <v>393</v>
          </cell>
          <cell r="F286" t="str">
            <v>MUMBAI</v>
          </cell>
          <cell r="G286" t="str">
            <v>A</v>
          </cell>
        </row>
        <row r="287">
          <cell r="A287" t="str">
            <v>9D3</v>
          </cell>
          <cell r="B287">
            <v>101532</v>
          </cell>
          <cell r="C287" t="str">
            <v>RAJ GANGULY</v>
          </cell>
          <cell r="D287">
            <v>13246</v>
          </cell>
          <cell r="E287">
            <v>355</v>
          </cell>
          <cell r="F287" t="str">
            <v>MUMBAI</v>
          </cell>
          <cell r="G287" t="str">
            <v>A</v>
          </cell>
        </row>
        <row r="288">
          <cell r="A288" t="str">
            <v>9D4</v>
          </cell>
          <cell r="B288">
            <v>101533</v>
          </cell>
          <cell r="C288" t="str">
            <v>BHARATI KOCHAREKAR</v>
          </cell>
          <cell r="D288">
            <v>13247</v>
          </cell>
          <cell r="E288">
            <v>521</v>
          </cell>
          <cell r="F288" t="str">
            <v>MUMBAI</v>
          </cell>
          <cell r="G288" t="str">
            <v>A</v>
          </cell>
        </row>
        <row r="289">
          <cell r="A289" t="str">
            <v>9D5</v>
          </cell>
          <cell r="B289">
            <v>101534</v>
          </cell>
          <cell r="C289" t="str">
            <v>ANIL GIDWANI</v>
          </cell>
          <cell r="D289">
            <v>13248</v>
          </cell>
          <cell r="E289">
            <v>392</v>
          </cell>
          <cell r="F289" t="str">
            <v>MUMBAI</v>
          </cell>
          <cell r="G289" t="str">
            <v>A</v>
          </cell>
        </row>
        <row r="290">
          <cell r="A290" t="str">
            <v>9D6</v>
          </cell>
          <cell r="B290">
            <v>101535</v>
          </cell>
          <cell r="C290" t="str">
            <v>ANAND KUMAR SHRIMALI</v>
          </cell>
          <cell r="D290">
            <v>13249</v>
          </cell>
          <cell r="E290">
            <v>373</v>
          </cell>
          <cell r="F290" t="str">
            <v>BARODA</v>
          </cell>
          <cell r="G290" t="str">
            <v>A</v>
          </cell>
        </row>
        <row r="291">
          <cell r="A291" t="str">
            <v>9D7</v>
          </cell>
          <cell r="B291">
            <v>101536</v>
          </cell>
          <cell r="C291" t="str">
            <v>K NARAYANA SWAMY</v>
          </cell>
          <cell r="D291">
            <v>13250</v>
          </cell>
          <cell r="E291">
            <v>374</v>
          </cell>
          <cell r="F291" t="str">
            <v>ADILABAD</v>
          </cell>
          <cell r="G291" t="str">
            <v>A</v>
          </cell>
        </row>
        <row r="292">
          <cell r="A292" t="str">
            <v>9D8</v>
          </cell>
          <cell r="B292">
            <v>101537</v>
          </cell>
          <cell r="C292" t="str">
            <v>S MALLIKARJUNA REDDY</v>
          </cell>
          <cell r="D292">
            <v>13251</v>
          </cell>
          <cell r="E292">
            <v>374</v>
          </cell>
          <cell r="F292" t="str">
            <v>ANANTAPUR</v>
          </cell>
          <cell r="G292" t="str">
            <v>A</v>
          </cell>
        </row>
        <row r="293">
          <cell r="A293" t="str">
            <v>9D9</v>
          </cell>
          <cell r="B293">
            <v>101538</v>
          </cell>
          <cell r="C293" t="str">
            <v>SUBRATA BHATTACHARYA</v>
          </cell>
          <cell r="D293">
            <v>13252</v>
          </cell>
          <cell r="E293">
            <v>375</v>
          </cell>
          <cell r="F293" t="str">
            <v>KOLKATTA</v>
          </cell>
          <cell r="G293" t="str">
            <v>A</v>
          </cell>
        </row>
        <row r="294">
          <cell r="A294" t="str">
            <v>A01</v>
          </cell>
          <cell r="B294">
            <v>100465</v>
          </cell>
          <cell r="C294" t="str">
            <v>P K SURESH KUMAR</v>
          </cell>
          <cell r="D294">
            <v>12203</v>
          </cell>
          <cell r="E294">
            <v>321</v>
          </cell>
          <cell r="F294" t="str">
            <v>MUMBAI</v>
          </cell>
          <cell r="G294" t="str">
            <v>A</v>
          </cell>
        </row>
        <row r="295">
          <cell r="A295" t="str">
            <v>A02</v>
          </cell>
          <cell r="B295">
            <v>100052</v>
          </cell>
          <cell r="C295" t="str">
            <v>R.P.TRIVEDI</v>
          </cell>
          <cell r="D295">
            <v>11152</v>
          </cell>
          <cell r="E295">
            <v>321</v>
          </cell>
          <cell r="F295" t="str">
            <v>MUMBAI</v>
          </cell>
          <cell r="G295" t="str">
            <v>R</v>
          </cell>
        </row>
        <row r="296">
          <cell r="A296" t="str">
            <v>A03</v>
          </cell>
          <cell r="B296">
            <v>100853</v>
          </cell>
          <cell r="C296" t="str">
            <v>SANJEEV JAIN</v>
          </cell>
          <cell r="D296">
            <v>12568</v>
          </cell>
          <cell r="E296">
            <v>351</v>
          </cell>
          <cell r="F296" t="str">
            <v>MUMBAI</v>
          </cell>
          <cell r="G296" t="str">
            <v>R</v>
          </cell>
        </row>
        <row r="297">
          <cell r="A297" t="str">
            <v>A10</v>
          </cell>
          <cell r="B297">
            <v>100067</v>
          </cell>
          <cell r="C297" t="str">
            <v>A. CHOUDHURY</v>
          </cell>
          <cell r="D297">
            <v>11193</v>
          </cell>
          <cell r="E297">
            <v>352</v>
          </cell>
          <cell r="F297" t="str">
            <v>MUMBAI</v>
          </cell>
          <cell r="G297" t="str">
            <v>A</v>
          </cell>
        </row>
        <row r="298">
          <cell r="A298" t="str">
            <v>A11</v>
          </cell>
          <cell r="B298">
            <v>100099</v>
          </cell>
          <cell r="C298" t="str">
            <v>BIJENDRA SINGH NAGAR</v>
          </cell>
          <cell r="D298">
            <v>11286</v>
          </cell>
          <cell r="E298">
            <v>352</v>
          </cell>
          <cell r="F298" t="str">
            <v>NEW DELHI</v>
          </cell>
          <cell r="G298" t="str">
            <v>R</v>
          </cell>
        </row>
        <row r="299">
          <cell r="A299" t="str">
            <v>A12</v>
          </cell>
          <cell r="B299">
            <v>100484</v>
          </cell>
          <cell r="C299" t="str">
            <v>CLAUDETTE BARNES</v>
          </cell>
          <cell r="D299">
            <v>12218</v>
          </cell>
          <cell r="E299">
            <v>352</v>
          </cell>
          <cell r="F299" t="str">
            <v>MUMBAI</v>
          </cell>
          <cell r="G299" t="str">
            <v>A</v>
          </cell>
        </row>
        <row r="300">
          <cell r="A300" t="str">
            <v>A13</v>
          </cell>
          <cell r="B300">
            <v>100831</v>
          </cell>
          <cell r="C300" t="str">
            <v>DEVENDRA BHANDARI</v>
          </cell>
          <cell r="D300">
            <v>12551</v>
          </cell>
          <cell r="E300">
            <v>352</v>
          </cell>
          <cell r="F300" t="str">
            <v>MUMBAI</v>
          </cell>
          <cell r="G300" t="str">
            <v>R</v>
          </cell>
        </row>
        <row r="301">
          <cell r="A301" t="str">
            <v>A14</v>
          </cell>
          <cell r="B301">
            <v>100094</v>
          </cell>
          <cell r="C301" t="str">
            <v>EKNATH BOLAR</v>
          </cell>
          <cell r="D301">
            <v>11281</v>
          </cell>
          <cell r="E301">
            <v>352</v>
          </cell>
          <cell r="F301" t="str">
            <v>BELLARY</v>
          </cell>
          <cell r="G301" t="str">
            <v>A</v>
          </cell>
        </row>
        <row r="302">
          <cell r="A302" t="str">
            <v>A15</v>
          </cell>
          <cell r="B302">
            <v>100236</v>
          </cell>
          <cell r="C302" t="str">
            <v>I.S. KANNAN</v>
          </cell>
          <cell r="D302">
            <v>11742</v>
          </cell>
          <cell r="E302">
            <v>352</v>
          </cell>
          <cell r="F302" t="str">
            <v>MADURAI</v>
          </cell>
          <cell r="G302" t="str">
            <v>R</v>
          </cell>
        </row>
        <row r="303">
          <cell r="A303" t="str">
            <v>A16</v>
          </cell>
          <cell r="B303">
            <v>100857</v>
          </cell>
          <cell r="C303" t="str">
            <v>KEDAR S BHIDE</v>
          </cell>
          <cell r="D303">
            <v>12571</v>
          </cell>
          <cell r="E303">
            <v>352</v>
          </cell>
          <cell r="F303" t="str">
            <v>MUMBAI</v>
          </cell>
          <cell r="G303" t="str">
            <v>R</v>
          </cell>
        </row>
        <row r="304">
          <cell r="A304" t="str">
            <v>A17</v>
          </cell>
          <cell r="B304">
            <v>100149</v>
          </cell>
          <cell r="C304" t="str">
            <v>MANOJ K.DUA</v>
          </cell>
          <cell r="D304">
            <v>11433</v>
          </cell>
          <cell r="E304">
            <v>352</v>
          </cell>
          <cell r="F304" t="str">
            <v>BATHINDA</v>
          </cell>
          <cell r="G304" t="str">
            <v>A</v>
          </cell>
        </row>
        <row r="305">
          <cell r="A305" t="str">
            <v>A18</v>
          </cell>
          <cell r="B305">
            <v>100208</v>
          </cell>
          <cell r="C305" t="str">
            <v>PUSHPA.RAJESHWARI</v>
          </cell>
          <cell r="D305">
            <v>11641</v>
          </cell>
          <cell r="E305">
            <v>352</v>
          </cell>
          <cell r="F305" t="str">
            <v>MUMBAI</v>
          </cell>
          <cell r="G305" t="str">
            <v>A</v>
          </cell>
        </row>
        <row r="306">
          <cell r="A306" t="str">
            <v>A19</v>
          </cell>
          <cell r="B306">
            <v>100089</v>
          </cell>
          <cell r="C306" t="str">
            <v>S.SRINIVAS RAO</v>
          </cell>
          <cell r="D306">
            <v>11264</v>
          </cell>
          <cell r="E306">
            <v>973</v>
          </cell>
          <cell r="F306" t="str">
            <v>MUMBAI</v>
          </cell>
          <cell r="G306" t="str">
            <v>A</v>
          </cell>
        </row>
        <row r="307">
          <cell r="A307" t="str">
            <v>A20</v>
          </cell>
          <cell r="B307">
            <v>100327</v>
          </cell>
          <cell r="C307" t="str">
            <v>SUBHA R NAIR</v>
          </cell>
          <cell r="D307">
            <v>12045</v>
          </cell>
          <cell r="E307">
            <v>352</v>
          </cell>
          <cell r="F307" t="str">
            <v>MUMBAI</v>
          </cell>
          <cell r="G307" t="str">
            <v>A</v>
          </cell>
        </row>
        <row r="308">
          <cell r="A308" t="str">
            <v>A21</v>
          </cell>
          <cell r="B308">
            <v>100095</v>
          </cell>
          <cell r="C308" t="str">
            <v>T.SRIKRISHNA SIVRAM</v>
          </cell>
          <cell r="D308">
            <v>11282</v>
          </cell>
          <cell r="E308">
            <v>973</v>
          </cell>
          <cell r="F308" t="str">
            <v>HYDERABAD</v>
          </cell>
          <cell r="G308" t="str">
            <v>A</v>
          </cell>
        </row>
        <row r="309">
          <cell r="A309" t="str">
            <v>A22</v>
          </cell>
          <cell r="B309">
            <v>100876</v>
          </cell>
          <cell r="C309" t="str">
            <v>RAJA SEN</v>
          </cell>
          <cell r="D309">
            <v>12590</v>
          </cell>
          <cell r="E309">
            <v>352</v>
          </cell>
          <cell r="F309" t="str">
            <v>MUMBAI</v>
          </cell>
          <cell r="G309" t="str">
            <v>R</v>
          </cell>
        </row>
        <row r="310">
          <cell r="A310" t="str">
            <v>A23</v>
          </cell>
          <cell r="B310">
            <v>100261</v>
          </cell>
          <cell r="C310" t="str">
            <v>S.A.PARELKAR</v>
          </cell>
          <cell r="D310">
            <v>11800</v>
          </cell>
          <cell r="E310">
            <v>354</v>
          </cell>
          <cell r="F310" t="str">
            <v>MUMBAI</v>
          </cell>
          <cell r="G310" t="str">
            <v>A</v>
          </cell>
        </row>
        <row r="311">
          <cell r="A311" t="str">
            <v>A24</v>
          </cell>
          <cell r="B311">
            <v>100486</v>
          </cell>
          <cell r="C311" t="str">
            <v>SOUMENDO GHOSH</v>
          </cell>
          <cell r="D311">
            <v>12220</v>
          </cell>
          <cell r="E311">
            <v>354</v>
          </cell>
          <cell r="F311" t="str">
            <v>MUMBAI</v>
          </cell>
          <cell r="G311" t="str">
            <v>R</v>
          </cell>
        </row>
        <row r="312">
          <cell r="A312" t="str">
            <v>A30</v>
          </cell>
          <cell r="B312">
            <v>100342</v>
          </cell>
          <cell r="C312" t="str">
            <v>BADAL K LASKAR</v>
          </cell>
          <cell r="D312">
            <v>12071</v>
          </cell>
          <cell r="E312">
            <v>355</v>
          </cell>
          <cell r="F312" t="str">
            <v>CALCUTTA</v>
          </cell>
          <cell r="G312" t="str">
            <v>R</v>
          </cell>
        </row>
        <row r="313">
          <cell r="A313" t="str">
            <v>A31</v>
          </cell>
          <cell r="B313">
            <v>100700</v>
          </cell>
          <cell r="C313" t="str">
            <v>PARTHASARTHI ROY CHOWDHARY</v>
          </cell>
          <cell r="D313">
            <v>12414</v>
          </cell>
          <cell r="E313">
            <v>355</v>
          </cell>
          <cell r="F313" t="str">
            <v>FARIDABAD</v>
          </cell>
          <cell r="G313" t="str">
            <v>R</v>
          </cell>
        </row>
        <row r="314">
          <cell r="A314" t="str">
            <v>A32</v>
          </cell>
          <cell r="B314">
            <v>100301</v>
          </cell>
          <cell r="C314" t="str">
            <v>R SIVANAND</v>
          </cell>
          <cell r="D314">
            <v>11928</v>
          </cell>
          <cell r="E314">
            <v>355</v>
          </cell>
          <cell r="F314" t="str">
            <v>NANDYAL</v>
          </cell>
          <cell r="G314" t="str">
            <v>A</v>
          </cell>
        </row>
        <row r="315">
          <cell r="A315" t="str">
            <v>A33</v>
          </cell>
          <cell r="B315">
            <v>100301</v>
          </cell>
          <cell r="C315" t="str">
            <v>R SIVANAND</v>
          </cell>
          <cell r="D315">
            <v>11928</v>
          </cell>
          <cell r="E315">
            <v>355</v>
          </cell>
          <cell r="F315" t="str">
            <v>GUNTUR</v>
          </cell>
          <cell r="G315" t="str">
            <v>A</v>
          </cell>
        </row>
        <row r="316">
          <cell r="A316" t="str">
            <v>A34</v>
          </cell>
          <cell r="B316">
            <v>100856</v>
          </cell>
          <cell r="C316" t="str">
            <v>S D MUKHOPADHYAY</v>
          </cell>
          <cell r="D316">
            <v>12570</v>
          </cell>
          <cell r="E316">
            <v>355</v>
          </cell>
          <cell r="F316" t="str">
            <v>CALCUTTA</v>
          </cell>
          <cell r="G316" t="str">
            <v>R</v>
          </cell>
        </row>
        <row r="317">
          <cell r="A317" t="str">
            <v>A35</v>
          </cell>
          <cell r="B317">
            <v>100602</v>
          </cell>
          <cell r="C317" t="str">
            <v>SUKANTA DWIBEDI</v>
          </cell>
          <cell r="D317">
            <v>12346</v>
          </cell>
          <cell r="E317">
            <v>355</v>
          </cell>
          <cell r="F317" t="str">
            <v>MUMBAI</v>
          </cell>
          <cell r="G317" t="str">
            <v>R</v>
          </cell>
        </row>
        <row r="318">
          <cell r="A318" t="str">
            <v>A36</v>
          </cell>
          <cell r="B318">
            <v>100611</v>
          </cell>
          <cell r="C318" t="str">
            <v>V SATYANANDAM</v>
          </cell>
          <cell r="D318">
            <v>12355</v>
          </cell>
          <cell r="E318">
            <v>355</v>
          </cell>
          <cell r="F318" t="str">
            <v>GURUNANAK NAGAR VIJAYWADA</v>
          </cell>
          <cell r="G318" t="str">
            <v>A</v>
          </cell>
        </row>
        <row r="319">
          <cell r="A319" t="str">
            <v>A37</v>
          </cell>
          <cell r="B319">
            <v>100776</v>
          </cell>
          <cell r="C319" t="str">
            <v>SANJAJ AMBARDAR</v>
          </cell>
          <cell r="D319">
            <v>12490</v>
          </cell>
          <cell r="E319">
            <v>355</v>
          </cell>
          <cell r="F319" t="str">
            <v>INDORE</v>
          </cell>
          <cell r="G319" t="str">
            <v>A</v>
          </cell>
        </row>
        <row r="320">
          <cell r="A320" t="str">
            <v>A38</v>
          </cell>
          <cell r="B320">
            <v>100950</v>
          </cell>
          <cell r="C320" t="str">
            <v>SAMSON SANTHANKUMAR</v>
          </cell>
          <cell r="D320">
            <v>12664</v>
          </cell>
          <cell r="E320">
            <v>355</v>
          </cell>
          <cell r="F320" t="str">
            <v>BANGLORE</v>
          </cell>
          <cell r="G320" t="str">
            <v>A</v>
          </cell>
        </row>
        <row r="321">
          <cell r="A321" t="str">
            <v>A39</v>
          </cell>
          <cell r="B321">
            <v>101077</v>
          </cell>
          <cell r="C321" t="str">
            <v>SHIRISH S PATIL</v>
          </cell>
          <cell r="D321">
            <v>12791</v>
          </cell>
          <cell r="E321">
            <v>355</v>
          </cell>
          <cell r="F321" t="str">
            <v>MUMBAI</v>
          </cell>
          <cell r="G321" t="str">
            <v>R</v>
          </cell>
        </row>
        <row r="322">
          <cell r="A322" t="str">
            <v>A40</v>
          </cell>
          <cell r="B322">
            <v>100169</v>
          </cell>
          <cell r="C322" t="str">
            <v>B.K.CHOPRA</v>
          </cell>
          <cell r="D322">
            <v>11506</v>
          </cell>
          <cell r="E322">
            <v>361</v>
          </cell>
          <cell r="F322" t="str">
            <v>BHATINDA</v>
          </cell>
          <cell r="G322" t="str">
            <v>A</v>
          </cell>
        </row>
        <row r="323">
          <cell r="A323" t="str">
            <v>A41</v>
          </cell>
          <cell r="B323">
            <v>100299</v>
          </cell>
          <cell r="C323" t="str">
            <v>GILL GURDEV SINGH</v>
          </cell>
          <cell r="D323">
            <v>11854</v>
          </cell>
          <cell r="E323">
            <v>361</v>
          </cell>
          <cell r="F323" t="str">
            <v>JALLUNDAR</v>
          </cell>
          <cell r="G323" t="str">
            <v>R</v>
          </cell>
        </row>
        <row r="324">
          <cell r="A324" t="str">
            <v>A42</v>
          </cell>
          <cell r="B324">
            <v>100862</v>
          </cell>
          <cell r="C324" t="str">
            <v>GURPEET SINGH SIDHU</v>
          </cell>
          <cell r="D324">
            <v>12576</v>
          </cell>
          <cell r="E324">
            <v>361</v>
          </cell>
          <cell r="F324" t="str">
            <v>ABOHAR</v>
          </cell>
          <cell r="G324" t="str">
            <v>R</v>
          </cell>
        </row>
        <row r="325">
          <cell r="A325" t="str">
            <v>A43</v>
          </cell>
          <cell r="B325">
            <v>100323</v>
          </cell>
          <cell r="C325" t="str">
            <v>HARINDER SINGH</v>
          </cell>
          <cell r="D325">
            <v>12041</v>
          </cell>
          <cell r="E325">
            <v>361</v>
          </cell>
          <cell r="F325" t="str">
            <v>MUKTSAR</v>
          </cell>
          <cell r="G325" t="str">
            <v>R</v>
          </cell>
        </row>
        <row r="326">
          <cell r="A326" t="str">
            <v>A44</v>
          </cell>
          <cell r="B326">
            <v>100133</v>
          </cell>
          <cell r="C326" t="str">
            <v>K.S.GARCHA</v>
          </cell>
          <cell r="D326">
            <v>11356</v>
          </cell>
          <cell r="E326">
            <v>361</v>
          </cell>
          <cell r="F326" t="str">
            <v>BHATINDA</v>
          </cell>
          <cell r="G326" t="str">
            <v>R</v>
          </cell>
        </row>
        <row r="327">
          <cell r="A327" t="str">
            <v>A45</v>
          </cell>
          <cell r="B327">
            <v>100289</v>
          </cell>
          <cell r="C327" t="str">
            <v>LAKHJIT SINGH JASSAR</v>
          </cell>
          <cell r="D327">
            <v>11773</v>
          </cell>
          <cell r="E327">
            <v>361</v>
          </cell>
          <cell r="F327" t="str">
            <v>MOGA</v>
          </cell>
          <cell r="G327" t="str">
            <v>A</v>
          </cell>
        </row>
        <row r="328">
          <cell r="A328" t="str">
            <v>A46</v>
          </cell>
          <cell r="B328">
            <v>100190</v>
          </cell>
          <cell r="C328" t="str">
            <v>PALVINDER.SINGH</v>
          </cell>
          <cell r="D328">
            <v>11576</v>
          </cell>
          <cell r="E328">
            <v>361</v>
          </cell>
          <cell r="F328" t="str">
            <v>PATIALA</v>
          </cell>
          <cell r="G328" t="str">
            <v>R</v>
          </cell>
        </row>
        <row r="329">
          <cell r="A329" t="str">
            <v>A47</v>
          </cell>
          <cell r="B329">
            <v>100456</v>
          </cell>
          <cell r="C329" t="str">
            <v>S S DHALIWAL</v>
          </cell>
          <cell r="D329">
            <v>12186</v>
          </cell>
          <cell r="E329">
            <v>361</v>
          </cell>
          <cell r="F329" t="str">
            <v>AMRITSAR</v>
          </cell>
          <cell r="G329" t="str">
            <v>R</v>
          </cell>
        </row>
        <row r="330">
          <cell r="A330" t="str">
            <v>A48</v>
          </cell>
          <cell r="B330">
            <v>100324</v>
          </cell>
          <cell r="C330" t="str">
            <v>SARABJIT SINGH</v>
          </cell>
          <cell r="D330">
            <v>12044</v>
          </cell>
          <cell r="E330">
            <v>361</v>
          </cell>
          <cell r="F330" t="str">
            <v>BARNALA</v>
          </cell>
          <cell r="G330" t="str">
            <v>A</v>
          </cell>
        </row>
        <row r="331">
          <cell r="A331" t="str">
            <v>A49</v>
          </cell>
          <cell r="B331">
            <v>100566</v>
          </cell>
          <cell r="C331" t="str">
            <v>SUKHCHAIN SINGH BRAR</v>
          </cell>
          <cell r="D331">
            <v>12310</v>
          </cell>
          <cell r="E331">
            <v>361</v>
          </cell>
          <cell r="F331" t="str">
            <v>MANSA</v>
          </cell>
          <cell r="G331" t="str">
            <v>R</v>
          </cell>
        </row>
        <row r="332">
          <cell r="A332" t="str">
            <v>A50</v>
          </cell>
          <cell r="B332">
            <v>101151</v>
          </cell>
          <cell r="C332" t="str">
            <v>PARMINDER SINGH</v>
          </cell>
          <cell r="D332">
            <v>12865</v>
          </cell>
          <cell r="E332">
            <v>361</v>
          </cell>
          <cell r="F332" t="str">
            <v>MUKTSAR</v>
          </cell>
          <cell r="G332" t="str">
            <v>A</v>
          </cell>
        </row>
        <row r="333">
          <cell r="A333" t="str">
            <v>A55</v>
          </cell>
          <cell r="B333">
            <v>100874</v>
          </cell>
          <cell r="C333" t="str">
            <v>ANIL KUMAR</v>
          </cell>
          <cell r="D333">
            <v>12588</v>
          </cell>
          <cell r="E333">
            <v>362</v>
          </cell>
          <cell r="F333" t="str">
            <v>SIRSA</v>
          </cell>
          <cell r="G333" t="str">
            <v>A</v>
          </cell>
        </row>
        <row r="334">
          <cell r="A334" t="str">
            <v>A56</v>
          </cell>
          <cell r="B334">
            <v>100251</v>
          </cell>
          <cell r="C334" t="str">
            <v>BHAGSINGH.S.CHOPRA</v>
          </cell>
          <cell r="D334">
            <v>11783</v>
          </cell>
          <cell r="E334">
            <v>365</v>
          </cell>
          <cell r="F334" t="str">
            <v>SRIGANGANAGAR</v>
          </cell>
          <cell r="G334" t="str">
            <v>A</v>
          </cell>
        </row>
        <row r="335">
          <cell r="A335" t="str">
            <v>A57</v>
          </cell>
          <cell r="B335">
            <v>100601</v>
          </cell>
          <cell r="C335" t="str">
            <v>MANJOT SINGH GILL</v>
          </cell>
          <cell r="D335">
            <v>12345</v>
          </cell>
          <cell r="E335">
            <v>362</v>
          </cell>
          <cell r="F335" t="str">
            <v>FATEHABAD(HARYANA)</v>
          </cell>
          <cell r="G335" t="str">
            <v>R</v>
          </cell>
        </row>
        <row r="336">
          <cell r="A336" t="str">
            <v>A58</v>
          </cell>
          <cell r="B336">
            <v>100880</v>
          </cell>
          <cell r="C336" t="str">
            <v>SURESH KUMAR</v>
          </cell>
          <cell r="D336">
            <v>12594</v>
          </cell>
          <cell r="E336">
            <v>362</v>
          </cell>
          <cell r="F336" t="str">
            <v>JIND-HARYANA</v>
          </cell>
          <cell r="G336" t="str">
            <v>A</v>
          </cell>
        </row>
        <row r="337">
          <cell r="A337" t="str">
            <v>A59</v>
          </cell>
          <cell r="B337">
            <v>100230</v>
          </cell>
          <cell r="C337" t="str">
            <v>UMESH.VERMA</v>
          </cell>
          <cell r="D337">
            <v>11718</v>
          </cell>
          <cell r="E337">
            <v>362</v>
          </cell>
          <cell r="F337" t="str">
            <v>NGM HISSAR-HARYANA</v>
          </cell>
          <cell r="G337" t="str">
            <v>A</v>
          </cell>
        </row>
        <row r="338">
          <cell r="A338" t="str">
            <v>A60</v>
          </cell>
          <cell r="B338">
            <v>100931</v>
          </cell>
          <cell r="C338" t="str">
            <v>VISHESHWAR KAUSHIK</v>
          </cell>
          <cell r="D338">
            <v>12645</v>
          </cell>
          <cell r="E338">
            <v>362</v>
          </cell>
          <cell r="F338" t="str">
            <v>FATEHABAD</v>
          </cell>
          <cell r="G338" t="str">
            <v>A</v>
          </cell>
        </row>
        <row r="339">
          <cell r="A339" t="str">
            <v>A61</v>
          </cell>
          <cell r="B339">
            <v>101001</v>
          </cell>
          <cell r="C339" t="str">
            <v>MUKHTIYAR SINGH</v>
          </cell>
          <cell r="D339">
            <v>12715</v>
          </cell>
          <cell r="E339">
            <v>362</v>
          </cell>
          <cell r="F339" t="str">
            <v>KAITHAL</v>
          </cell>
          <cell r="G339" t="str">
            <v>A</v>
          </cell>
        </row>
        <row r="340">
          <cell r="A340" t="str">
            <v>A62</v>
          </cell>
          <cell r="B340">
            <v>101002</v>
          </cell>
          <cell r="C340" t="str">
            <v>SHIV KUMAR SHARMA</v>
          </cell>
          <cell r="D340">
            <v>12716</v>
          </cell>
          <cell r="E340">
            <v>362</v>
          </cell>
          <cell r="F340" t="str">
            <v>KARNAL</v>
          </cell>
          <cell r="G340" t="str">
            <v>A</v>
          </cell>
        </row>
        <row r="341">
          <cell r="A341" t="str">
            <v>A62</v>
          </cell>
          <cell r="B341">
            <v>100861</v>
          </cell>
          <cell r="C341" t="str">
            <v>JITENDRA JOSHI</v>
          </cell>
          <cell r="D341">
            <v>12575</v>
          </cell>
          <cell r="E341">
            <v>363</v>
          </cell>
          <cell r="F341" t="str">
            <v>BAREILLY</v>
          </cell>
          <cell r="G341" t="str">
            <v>R</v>
          </cell>
        </row>
        <row r="342">
          <cell r="A342" t="str">
            <v>A66</v>
          </cell>
          <cell r="B342">
            <v>100879</v>
          </cell>
          <cell r="C342" t="str">
            <v>KALICHARAN</v>
          </cell>
          <cell r="D342">
            <v>12593</v>
          </cell>
          <cell r="E342">
            <v>363</v>
          </cell>
          <cell r="F342" t="str">
            <v>RUDRAPUR</v>
          </cell>
          <cell r="G342" t="str">
            <v>R</v>
          </cell>
        </row>
        <row r="343">
          <cell r="A343" t="str">
            <v>A67</v>
          </cell>
          <cell r="B343">
            <v>100878</v>
          </cell>
          <cell r="C343" t="str">
            <v>MUKESH CHANDRA MADHUKAR</v>
          </cell>
          <cell r="D343">
            <v>12592</v>
          </cell>
          <cell r="E343">
            <v>363</v>
          </cell>
          <cell r="F343" t="str">
            <v>MORADABAD</v>
          </cell>
          <cell r="G343" t="str">
            <v>R</v>
          </cell>
        </row>
        <row r="344">
          <cell r="A344" t="str">
            <v>A68</v>
          </cell>
          <cell r="B344">
            <v>100860</v>
          </cell>
          <cell r="C344" t="str">
            <v>RAJESH KUMAR SINGH</v>
          </cell>
          <cell r="D344">
            <v>12574</v>
          </cell>
          <cell r="E344">
            <v>363</v>
          </cell>
          <cell r="F344" t="str">
            <v>FAIZABAD</v>
          </cell>
          <cell r="G344" t="str">
            <v>A</v>
          </cell>
        </row>
        <row r="345">
          <cell r="A345" t="str">
            <v>A69</v>
          </cell>
          <cell r="B345">
            <v>100081</v>
          </cell>
          <cell r="C345" t="str">
            <v>S.S.RANDHAWA</v>
          </cell>
          <cell r="D345">
            <v>11228</v>
          </cell>
          <cell r="E345">
            <v>363</v>
          </cell>
          <cell r="F345" t="str">
            <v>KANPUR</v>
          </cell>
          <cell r="G345" t="str">
            <v>A</v>
          </cell>
        </row>
        <row r="346">
          <cell r="A346" t="str">
            <v>A70</v>
          </cell>
          <cell r="B346">
            <v>101084</v>
          </cell>
          <cell r="C346" t="str">
            <v>SUBHASH C DEOL</v>
          </cell>
          <cell r="D346">
            <v>12798</v>
          </cell>
          <cell r="E346">
            <v>363</v>
          </cell>
          <cell r="F346" t="str">
            <v>MORADABAD</v>
          </cell>
          <cell r="G346" t="str">
            <v>A</v>
          </cell>
        </row>
        <row r="347">
          <cell r="A347" t="str">
            <v>A75</v>
          </cell>
          <cell r="B347">
            <v>100247</v>
          </cell>
          <cell r="C347" t="str">
            <v>KRISHAN KUMAR JHA</v>
          </cell>
          <cell r="D347">
            <v>11766</v>
          </cell>
          <cell r="E347">
            <v>364</v>
          </cell>
          <cell r="F347" t="str">
            <v>PATNA</v>
          </cell>
          <cell r="G347" t="str">
            <v>A</v>
          </cell>
        </row>
        <row r="348">
          <cell r="A348" t="str">
            <v>A76</v>
          </cell>
          <cell r="B348">
            <v>100189</v>
          </cell>
          <cell r="C348" t="str">
            <v>RAJ KUMAR SINGH</v>
          </cell>
          <cell r="D348">
            <v>11575</v>
          </cell>
          <cell r="E348">
            <v>364</v>
          </cell>
          <cell r="F348" t="str">
            <v>PATNA</v>
          </cell>
          <cell r="G348" t="str">
            <v>A</v>
          </cell>
        </row>
        <row r="349">
          <cell r="A349" t="str">
            <v>A77</v>
          </cell>
          <cell r="B349">
            <v>100248</v>
          </cell>
          <cell r="C349" t="str">
            <v>VIJAY KUMAR SINGH</v>
          </cell>
          <cell r="D349">
            <v>11767</v>
          </cell>
          <cell r="E349">
            <v>364</v>
          </cell>
          <cell r="F349" t="str">
            <v>MUZAFFARPUR</v>
          </cell>
          <cell r="G349" t="str">
            <v>A</v>
          </cell>
        </row>
        <row r="350">
          <cell r="A350" t="str">
            <v>A80</v>
          </cell>
          <cell r="B350">
            <v>100877</v>
          </cell>
          <cell r="C350" t="str">
            <v>AMIT DADHEECH</v>
          </cell>
          <cell r="D350">
            <v>12591</v>
          </cell>
          <cell r="E350">
            <v>365</v>
          </cell>
          <cell r="F350" t="str">
            <v>AJMER</v>
          </cell>
          <cell r="G350" t="str">
            <v>R</v>
          </cell>
        </row>
        <row r="351">
          <cell r="A351" t="str">
            <v>A81</v>
          </cell>
          <cell r="B351">
            <v>100093</v>
          </cell>
          <cell r="C351" t="str">
            <v>ASHOK VYAS</v>
          </cell>
          <cell r="D351">
            <v>11278</v>
          </cell>
          <cell r="E351">
            <v>365</v>
          </cell>
          <cell r="F351" t="str">
            <v>JAIPUR</v>
          </cell>
          <cell r="G351" t="str">
            <v>A</v>
          </cell>
        </row>
        <row r="352">
          <cell r="A352" t="str">
            <v>A82</v>
          </cell>
          <cell r="B352">
            <v>100450</v>
          </cell>
          <cell r="C352" t="str">
            <v>DURGA SINGH BHATI</v>
          </cell>
          <cell r="D352">
            <v>12168</v>
          </cell>
          <cell r="E352">
            <v>365</v>
          </cell>
          <cell r="F352" t="str">
            <v>KOTA</v>
          </cell>
          <cell r="G352" t="str">
            <v>R</v>
          </cell>
        </row>
        <row r="353">
          <cell r="A353" t="str">
            <v>A83</v>
          </cell>
          <cell r="B353">
            <v>100396</v>
          </cell>
          <cell r="C353" t="str">
            <v>KULDEEP KUMAR SACHDEVA</v>
          </cell>
          <cell r="D353">
            <v>12151</v>
          </cell>
          <cell r="E353">
            <v>365</v>
          </cell>
          <cell r="F353" t="str">
            <v>SRIGANGANAGAR</v>
          </cell>
          <cell r="G353" t="str">
            <v>R</v>
          </cell>
        </row>
        <row r="354">
          <cell r="A354" t="str">
            <v>A84</v>
          </cell>
          <cell r="B354">
            <v>100290</v>
          </cell>
          <cell r="C354" t="str">
            <v>MUKHTAR SINGH BRAR</v>
          </cell>
          <cell r="D354">
            <v>11893</v>
          </cell>
          <cell r="E354">
            <v>365</v>
          </cell>
          <cell r="F354" t="str">
            <v>NEW MANDI HANUMANGAR</v>
          </cell>
          <cell r="G354" t="str">
            <v>R</v>
          </cell>
        </row>
        <row r="355">
          <cell r="A355" t="str">
            <v>A85</v>
          </cell>
          <cell r="B355">
            <v>100170</v>
          </cell>
          <cell r="C355" t="str">
            <v>R.K.SUKHIJA</v>
          </cell>
          <cell r="D355">
            <v>11518</v>
          </cell>
          <cell r="E355">
            <v>365</v>
          </cell>
          <cell r="F355" t="str">
            <v>SRIGANGANAGAR</v>
          </cell>
          <cell r="G355" t="str">
            <v>R</v>
          </cell>
        </row>
        <row r="356">
          <cell r="A356" t="str">
            <v>A86</v>
          </cell>
          <cell r="B356">
            <v>101000</v>
          </cell>
          <cell r="C356" t="str">
            <v>ARVIND KUMAR</v>
          </cell>
          <cell r="D356">
            <v>12714</v>
          </cell>
          <cell r="E356">
            <v>365</v>
          </cell>
          <cell r="F356" t="str">
            <v>KOTA</v>
          </cell>
          <cell r="G356" t="str">
            <v>R</v>
          </cell>
        </row>
        <row r="357">
          <cell r="A357" t="str">
            <v>A87</v>
          </cell>
          <cell r="B357">
            <v>101058</v>
          </cell>
          <cell r="C357" t="str">
            <v>P K KALRA</v>
          </cell>
          <cell r="D357">
            <v>12772</v>
          </cell>
          <cell r="E357">
            <v>365</v>
          </cell>
          <cell r="F357" t="str">
            <v>SRIGANGANAGAR(RAJ.)</v>
          </cell>
          <cell r="G357" t="str">
            <v>A</v>
          </cell>
        </row>
        <row r="358">
          <cell r="A358" t="str">
            <v>A90</v>
          </cell>
          <cell r="B358">
            <v>100756</v>
          </cell>
          <cell r="C358" t="str">
            <v>AMAL MARTIN SINGH</v>
          </cell>
          <cell r="D358">
            <v>12470</v>
          </cell>
          <cell r="E358">
            <v>367</v>
          </cell>
          <cell r="F358" t="str">
            <v>COIMBATORE</v>
          </cell>
          <cell r="G358" t="str">
            <v>R</v>
          </cell>
        </row>
        <row r="359">
          <cell r="A359" t="str">
            <v>A91</v>
          </cell>
          <cell r="B359">
            <v>100197</v>
          </cell>
          <cell r="C359" t="str">
            <v>C. ELANGOVAN</v>
          </cell>
          <cell r="D359">
            <v>11608</v>
          </cell>
          <cell r="E359">
            <v>367</v>
          </cell>
          <cell r="F359" t="str">
            <v>TRICHY</v>
          </cell>
          <cell r="G359" t="str">
            <v>A</v>
          </cell>
        </row>
        <row r="360">
          <cell r="A360" t="str">
            <v>A92</v>
          </cell>
          <cell r="B360">
            <v>100598</v>
          </cell>
          <cell r="C360" t="str">
            <v>K ANIRUTHAN</v>
          </cell>
          <cell r="D360">
            <v>12342</v>
          </cell>
          <cell r="E360">
            <v>367</v>
          </cell>
          <cell r="F360" t="str">
            <v>THENI</v>
          </cell>
          <cell r="G360" t="str">
            <v>A</v>
          </cell>
        </row>
        <row r="361">
          <cell r="A361" t="str">
            <v>A93</v>
          </cell>
          <cell r="B361">
            <v>100448</v>
          </cell>
          <cell r="C361" t="str">
            <v>P MAHENDRAPANDIAN</v>
          </cell>
          <cell r="D361">
            <v>12185</v>
          </cell>
          <cell r="E361">
            <v>367</v>
          </cell>
          <cell r="F361" t="str">
            <v>SALEM</v>
          </cell>
          <cell r="G361" t="str">
            <v>R</v>
          </cell>
        </row>
        <row r="362">
          <cell r="A362" t="str">
            <v>A94</v>
          </cell>
          <cell r="B362">
            <v>100872</v>
          </cell>
          <cell r="C362" t="str">
            <v>R V MUTHIAHPILLAI</v>
          </cell>
          <cell r="D362">
            <v>12586</v>
          </cell>
          <cell r="E362">
            <v>367</v>
          </cell>
          <cell r="F362" t="str">
            <v>TIRUNELVELLI</v>
          </cell>
          <cell r="G362" t="str">
            <v>A</v>
          </cell>
        </row>
        <row r="363">
          <cell r="A363" t="str">
            <v>A95</v>
          </cell>
          <cell r="B363">
            <v>100263</v>
          </cell>
          <cell r="C363" t="str">
            <v>RAMESH KUMAR</v>
          </cell>
          <cell r="D363">
            <v>11806</v>
          </cell>
          <cell r="E363">
            <v>367</v>
          </cell>
          <cell r="F363" t="str">
            <v>KOTTAYAM</v>
          </cell>
          <cell r="G363" t="str">
            <v>A</v>
          </cell>
        </row>
        <row r="364">
          <cell r="A364" t="str">
            <v>A96</v>
          </cell>
          <cell r="B364">
            <v>101198</v>
          </cell>
          <cell r="C364" t="str">
            <v>M R JAGDEESWARAN</v>
          </cell>
          <cell r="D364">
            <v>12912</v>
          </cell>
          <cell r="E364">
            <v>367</v>
          </cell>
          <cell r="F364" t="str">
            <v>SALEM</v>
          </cell>
          <cell r="G364" t="str">
            <v>A</v>
          </cell>
        </row>
        <row r="365">
          <cell r="A365" t="str">
            <v>B01</v>
          </cell>
          <cell r="B365">
            <v>100755</v>
          </cell>
          <cell r="C365" t="str">
            <v>ARVIND K CHOUGHLE</v>
          </cell>
          <cell r="D365">
            <v>12469</v>
          </cell>
          <cell r="E365">
            <v>369</v>
          </cell>
          <cell r="F365" t="str">
            <v>BIDAR</v>
          </cell>
          <cell r="G365" t="str">
            <v>R</v>
          </cell>
        </row>
        <row r="366">
          <cell r="A366" t="str">
            <v>B02</v>
          </cell>
          <cell r="B366">
            <v>100599</v>
          </cell>
          <cell r="C366" t="str">
            <v>D VISHNUVARDHAN</v>
          </cell>
          <cell r="D366">
            <v>12343</v>
          </cell>
          <cell r="E366">
            <v>369</v>
          </cell>
          <cell r="F366" t="str">
            <v>MYSORE</v>
          </cell>
          <cell r="G366" t="str">
            <v>R</v>
          </cell>
        </row>
        <row r="367">
          <cell r="A367" t="str">
            <v>B03</v>
          </cell>
          <cell r="B367">
            <v>100191</v>
          </cell>
          <cell r="C367" t="str">
            <v>G.K.VENUGOPAL</v>
          </cell>
          <cell r="D367">
            <v>11582</v>
          </cell>
          <cell r="E367">
            <v>369</v>
          </cell>
          <cell r="F367" t="str">
            <v>HUBLI</v>
          </cell>
          <cell r="G367" t="str">
            <v>R</v>
          </cell>
        </row>
        <row r="368">
          <cell r="A368" t="str">
            <v>B04</v>
          </cell>
          <cell r="B368">
            <v>100664</v>
          </cell>
          <cell r="C368" t="str">
            <v>K NAGARAJ</v>
          </cell>
          <cell r="D368">
            <v>12408</v>
          </cell>
          <cell r="E368">
            <v>369</v>
          </cell>
          <cell r="F368" t="str">
            <v>BELLARY</v>
          </cell>
          <cell r="G368" t="str">
            <v>R</v>
          </cell>
        </row>
        <row r="369">
          <cell r="A369" t="str">
            <v>B05</v>
          </cell>
          <cell r="B369">
            <v>100192</v>
          </cell>
          <cell r="C369" t="str">
            <v>K.R.MALLIKARJUNA</v>
          </cell>
          <cell r="D369">
            <v>11583</v>
          </cell>
          <cell r="E369">
            <v>369</v>
          </cell>
          <cell r="F369" t="str">
            <v>DHAVANGERE</v>
          </cell>
          <cell r="G369" t="str">
            <v>R</v>
          </cell>
        </row>
        <row r="370">
          <cell r="A370" t="str">
            <v>B06</v>
          </cell>
          <cell r="B370">
            <v>100362</v>
          </cell>
          <cell r="C370" t="str">
            <v>M.N.SATISH KUMAR</v>
          </cell>
          <cell r="D370">
            <v>11793</v>
          </cell>
          <cell r="E370">
            <v>369</v>
          </cell>
          <cell r="F370" t="str">
            <v>GULBARGA</v>
          </cell>
          <cell r="G370" t="str">
            <v>R</v>
          </cell>
        </row>
        <row r="371">
          <cell r="A371" t="str">
            <v>B07</v>
          </cell>
          <cell r="B371">
            <v>100895</v>
          </cell>
          <cell r="C371" t="str">
            <v>MANJUPRASAD H C</v>
          </cell>
          <cell r="D371">
            <v>12609</v>
          </cell>
          <cell r="E371">
            <v>369</v>
          </cell>
          <cell r="F371" t="str">
            <v>BELLARY</v>
          </cell>
          <cell r="G371" t="str">
            <v>R</v>
          </cell>
        </row>
        <row r="372">
          <cell r="A372" t="str">
            <v>B08</v>
          </cell>
          <cell r="B372">
            <v>100116</v>
          </cell>
          <cell r="C372" t="str">
            <v>S. NAGESHWARA  RAO</v>
          </cell>
          <cell r="D372">
            <v>11344</v>
          </cell>
          <cell r="E372">
            <v>369</v>
          </cell>
          <cell r="F372" t="str">
            <v>MADURAI</v>
          </cell>
          <cell r="G372" t="str">
            <v>R</v>
          </cell>
        </row>
        <row r="373">
          <cell r="A373" t="str">
            <v>B09</v>
          </cell>
          <cell r="B373">
            <v>100640</v>
          </cell>
          <cell r="C373" t="str">
            <v>U SRINIVASULU  REDDY</v>
          </cell>
          <cell r="D373">
            <v>12384</v>
          </cell>
          <cell r="E373">
            <v>369</v>
          </cell>
          <cell r="F373" t="str">
            <v>RAICHUR</v>
          </cell>
          <cell r="G373" t="str">
            <v>A</v>
          </cell>
        </row>
        <row r="374">
          <cell r="A374" t="str">
            <v>B10</v>
          </cell>
          <cell r="B374">
            <v>101044</v>
          </cell>
          <cell r="C374" t="str">
            <v>J DHARMA RAO</v>
          </cell>
          <cell r="D374">
            <v>12758</v>
          </cell>
          <cell r="E374">
            <v>369</v>
          </cell>
          <cell r="F374" t="str">
            <v>BELLARY</v>
          </cell>
          <cell r="G374" t="str">
            <v>A</v>
          </cell>
        </row>
        <row r="375">
          <cell r="A375" t="str">
            <v>B11</v>
          </cell>
          <cell r="B375">
            <v>101086</v>
          </cell>
          <cell r="C375" t="str">
            <v>PRAKASH NADAGERI</v>
          </cell>
          <cell r="D375">
            <v>12800</v>
          </cell>
          <cell r="E375">
            <v>369</v>
          </cell>
          <cell r="F375" t="str">
            <v>HUBLI</v>
          </cell>
          <cell r="G375" t="str">
            <v>R</v>
          </cell>
        </row>
        <row r="376">
          <cell r="A376" t="str">
            <v>B12</v>
          </cell>
          <cell r="B376">
            <v>101087</v>
          </cell>
          <cell r="C376" t="str">
            <v>P RAVI GOUDA</v>
          </cell>
          <cell r="D376">
            <v>12801</v>
          </cell>
          <cell r="E376">
            <v>369</v>
          </cell>
          <cell r="F376" t="str">
            <v>BELLARY</v>
          </cell>
          <cell r="G376" t="str">
            <v>R</v>
          </cell>
        </row>
        <row r="377">
          <cell r="A377" t="str">
            <v>B13</v>
          </cell>
          <cell r="B377">
            <v>101196</v>
          </cell>
          <cell r="C377" t="str">
            <v>RAJENDRA S TOMPE</v>
          </cell>
          <cell r="D377">
            <v>12910</v>
          </cell>
          <cell r="E377">
            <v>369</v>
          </cell>
          <cell r="F377" t="str">
            <v>BANGALORE</v>
          </cell>
          <cell r="G377" t="str">
            <v>R</v>
          </cell>
        </row>
        <row r="378">
          <cell r="A378" t="str">
            <v>B14</v>
          </cell>
          <cell r="B378">
            <v>101236</v>
          </cell>
          <cell r="C378" t="str">
            <v>RAMESH JOGI</v>
          </cell>
          <cell r="D378">
            <v>12950</v>
          </cell>
          <cell r="E378">
            <v>369</v>
          </cell>
          <cell r="F378" t="str">
            <v>DAVANGERE</v>
          </cell>
          <cell r="G378" t="str">
            <v>A</v>
          </cell>
        </row>
        <row r="379">
          <cell r="A379" t="str">
            <v>B15</v>
          </cell>
          <cell r="B379">
            <v>100467</v>
          </cell>
          <cell r="C379" t="str">
            <v>D SOOD</v>
          </cell>
          <cell r="D379">
            <v>12206</v>
          </cell>
          <cell r="E379">
            <v>370</v>
          </cell>
          <cell r="F379" t="str">
            <v>INDORE</v>
          </cell>
          <cell r="G379" t="str">
            <v>R</v>
          </cell>
        </row>
        <row r="380">
          <cell r="A380" t="str">
            <v>B16</v>
          </cell>
          <cell r="B380">
            <v>100264</v>
          </cell>
          <cell r="C380" t="str">
            <v>MAHIPAL.SINGH</v>
          </cell>
          <cell r="D380">
            <v>11841</v>
          </cell>
          <cell r="E380">
            <v>370</v>
          </cell>
          <cell r="F380" t="str">
            <v>KHARGONE</v>
          </cell>
          <cell r="G380" t="str">
            <v>A</v>
          </cell>
        </row>
        <row r="381">
          <cell r="A381" t="str">
            <v>B17</v>
          </cell>
          <cell r="B381">
            <v>100161</v>
          </cell>
          <cell r="C381" t="str">
            <v>RAJESH KUMAR NEMA</v>
          </cell>
          <cell r="D381">
            <v>11455</v>
          </cell>
          <cell r="E381">
            <v>370</v>
          </cell>
          <cell r="F381" t="str">
            <v>PATIALA</v>
          </cell>
          <cell r="G381" t="str">
            <v>R</v>
          </cell>
        </row>
        <row r="382">
          <cell r="A382" t="str">
            <v>B18</v>
          </cell>
          <cell r="B382">
            <v>100873</v>
          </cell>
          <cell r="C382" t="str">
            <v>RAJINDER SINGH BAINS</v>
          </cell>
          <cell r="D382">
            <v>12587</v>
          </cell>
          <cell r="E382">
            <v>370</v>
          </cell>
          <cell r="F382" t="str">
            <v>BHOPAL</v>
          </cell>
          <cell r="G382" t="str">
            <v>A</v>
          </cell>
        </row>
        <row r="383">
          <cell r="A383" t="str">
            <v>B19</v>
          </cell>
          <cell r="B383">
            <v>100855</v>
          </cell>
          <cell r="C383" t="str">
            <v>S S BHADAURIA</v>
          </cell>
          <cell r="D383">
            <v>12569</v>
          </cell>
          <cell r="E383">
            <v>370</v>
          </cell>
          <cell r="F383" t="str">
            <v>SHIVPURI</v>
          </cell>
          <cell r="G383" t="str">
            <v>R</v>
          </cell>
        </row>
        <row r="384">
          <cell r="A384" t="str">
            <v>B20</v>
          </cell>
          <cell r="B384">
            <v>100265</v>
          </cell>
          <cell r="C384" t="str">
            <v>S.S.TOMAR</v>
          </cell>
          <cell r="D384">
            <v>11842</v>
          </cell>
          <cell r="E384">
            <v>370</v>
          </cell>
          <cell r="F384" t="str">
            <v>RATLAM</v>
          </cell>
          <cell r="G384" t="str">
            <v>A</v>
          </cell>
        </row>
        <row r="385">
          <cell r="A385" t="str">
            <v>B21</v>
          </cell>
          <cell r="B385">
            <v>100322</v>
          </cell>
          <cell r="C385" t="str">
            <v>SANTOSH D PARANDE</v>
          </cell>
          <cell r="D385">
            <v>12043</v>
          </cell>
          <cell r="E385">
            <v>370</v>
          </cell>
          <cell r="F385" t="str">
            <v>KHANDWA-M.P.</v>
          </cell>
          <cell r="G385" t="str">
            <v>A</v>
          </cell>
        </row>
        <row r="386">
          <cell r="A386" t="str">
            <v>B22</v>
          </cell>
          <cell r="B386">
            <v>101204</v>
          </cell>
          <cell r="C386" t="str">
            <v>NARESH K SHARMA</v>
          </cell>
          <cell r="D386">
            <v>12918</v>
          </cell>
          <cell r="E386">
            <v>370</v>
          </cell>
          <cell r="F386" t="str">
            <v>SHIVPURI (M.P.)</v>
          </cell>
          <cell r="G386" t="str">
            <v>A</v>
          </cell>
        </row>
        <row r="387">
          <cell r="A387" t="str">
            <v>B23</v>
          </cell>
          <cell r="B387">
            <v>101237</v>
          </cell>
          <cell r="C387" t="str">
            <v>IRFAN AHMED KHAN</v>
          </cell>
          <cell r="D387">
            <v>12951</v>
          </cell>
          <cell r="E387">
            <v>370</v>
          </cell>
          <cell r="F387" t="str">
            <v>BILASPUR (M.P.)</v>
          </cell>
          <cell r="G387" t="str">
            <v>A</v>
          </cell>
        </row>
        <row r="388">
          <cell r="A388" t="str">
            <v>B30</v>
          </cell>
          <cell r="B388">
            <v>100193</v>
          </cell>
          <cell r="C388" t="str">
            <v>GULAB.K.BHAGAT</v>
          </cell>
          <cell r="D388">
            <v>11578</v>
          </cell>
          <cell r="E388">
            <v>371</v>
          </cell>
          <cell r="F388" t="str">
            <v>AMRAOTI</v>
          </cell>
          <cell r="G388" t="str">
            <v>A</v>
          </cell>
        </row>
        <row r="389">
          <cell r="A389" t="str">
            <v>B31</v>
          </cell>
          <cell r="B389">
            <v>100466</v>
          </cell>
          <cell r="C389" t="str">
            <v>HARSH V TIWARI</v>
          </cell>
          <cell r="D389">
            <v>12202</v>
          </cell>
          <cell r="E389">
            <v>371</v>
          </cell>
          <cell r="F389" t="str">
            <v>NANDED</v>
          </cell>
          <cell r="G389" t="str">
            <v>R</v>
          </cell>
        </row>
        <row r="390">
          <cell r="A390" t="str">
            <v>B32</v>
          </cell>
          <cell r="B390">
            <v>100859</v>
          </cell>
          <cell r="C390" t="str">
            <v>R V BHAGWAT</v>
          </cell>
          <cell r="D390">
            <v>12573</v>
          </cell>
          <cell r="E390">
            <v>371</v>
          </cell>
          <cell r="F390" t="str">
            <v>BEED</v>
          </cell>
          <cell r="G390" t="str">
            <v>R</v>
          </cell>
        </row>
        <row r="391">
          <cell r="A391" t="str">
            <v>B33</v>
          </cell>
          <cell r="B391">
            <v>100179</v>
          </cell>
          <cell r="C391" t="str">
            <v>RAJENDRA C. DUBE</v>
          </cell>
          <cell r="D391">
            <v>11536</v>
          </cell>
          <cell r="E391">
            <v>371</v>
          </cell>
          <cell r="F391" t="str">
            <v>AKOLA</v>
          </cell>
          <cell r="G391" t="str">
            <v>R</v>
          </cell>
        </row>
        <row r="392">
          <cell r="A392" t="str">
            <v>B34</v>
          </cell>
          <cell r="B392">
            <v>100565</v>
          </cell>
          <cell r="C392" t="str">
            <v>V G JOSHI</v>
          </cell>
          <cell r="D392">
            <v>12309</v>
          </cell>
          <cell r="E392">
            <v>371</v>
          </cell>
          <cell r="F392" t="str">
            <v>SANGALI</v>
          </cell>
          <cell r="G392" t="str">
            <v>A</v>
          </cell>
        </row>
        <row r="393">
          <cell r="A393" t="str">
            <v>B35</v>
          </cell>
          <cell r="B393">
            <v>100180</v>
          </cell>
          <cell r="C393" t="str">
            <v>VINAYAK T. DESAI</v>
          </cell>
          <cell r="D393">
            <v>11537</v>
          </cell>
          <cell r="E393">
            <v>371</v>
          </cell>
          <cell r="F393" t="str">
            <v>JALGOAN</v>
          </cell>
          <cell r="G393" t="str">
            <v>R</v>
          </cell>
        </row>
        <row r="394">
          <cell r="A394" t="str">
            <v>B36</v>
          </cell>
          <cell r="B394">
            <v>100955</v>
          </cell>
          <cell r="C394" t="str">
            <v>J P KULKARNI</v>
          </cell>
          <cell r="D394">
            <v>12669</v>
          </cell>
          <cell r="E394">
            <v>371</v>
          </cell>
          <cell r="F394" t="str">
            <v>SANGALI-MARKET YARD</v>
          </cell>
          <cell r="G394" t="str">
            <v>R</v>
          </cell>
        </row>
        <row r="395">
          <cell r="A395" t="str">
            <v>B37</v>
          </cell>
          <cell r="B395">
            <v>100956</v>
          </cell>
          <cell r="C395" t="str">
            <v>SUBODH S KSHIRSAGAR</v>
          </cell>
          <cell r="D395">
            <v>12670</v>
          </cell>
          <cell r="E395">
            <v>371</v>
          </cell>
          <cell r="F395" t="str">
            <v>NASIK</v>
          </cell>
          <cell r="G395" t="str">
            <v>R</v>
          </cell>
        </row>
        <row r="396">
          <cell r="A396" t="str">
            <v>B38</v>
          </cell>
          <cell r="B396">
            <v>101122</v>
          </cell>
          <cell r="C396" t="str">
            <v>YESHWANTA S BAHALEY</v>
          </cell>
          <cell r="D396">
            <v>12836</v>
          </cell>
          <cell r="E396">
            <v>371</v>
          </cell>
          <cell r="F396" t="str">
            <v>YAVATMAL</v>
          </cell>
          <cell r="G396" t="str">
            <v>R</v>
          </cell>
        </row>
        <row r="397">
          <cell r="A397" t="str">
            <v>B39</v>
          </cell>
          <cell r="B397">
            <v>101139</v>
          </cell>
          <cell r="C397" t="str">
            <v>PRASHANT P PATIL</v>
          </cell>
          <cell r="D397">
            <v>12853</v>
          </cell>
          <cell r="E397">
            <v>371</v>
          </cell>
          <cell r="F397" t="str">
            <v>JALGAON</v>
          </cell>
          <cell r="G397" t="str">
            <v>R</v>
          </cell>
        </row>
        <row r="398">
          <cell r="A398" t="str">
            <v>B40</v>
          </cell>
          <cell r="B398">
            <v>100612</v>
          </cell>
          <cell r="C398" t="str">
            <v>V C NIKAM</v>
          </cell>
          <cell r="D398">
            <v>12356</v>
          </cell>
          <cell r="E398">
            <v>372</v>
          </cell>
          <cell r="F398" t="str">
            <v>PUNE</v>
          </cell>
          <cell r="G398" t="str">
            <v>R</v>
          </cell>
        </row>
        <row r="399">
          <cell r="A399" t="str">
            <v>B45</v>
          </cell>
          <cell r="B399">
            <v>100098</v>
          </cell>
          <cell r="C399" t="str">
            <v>A.K.ASHIYA</v>
          </cell>
          <cell r="D399">
            <v>11285</v>
          </cell>
          <cell r="E399">
            <v>373</v>
          </cell>
          <cell r="F399" t="str">
            <v>AHMEDABAD</v>
          </cell>
          <cell r="G399" t="str">
            <v>R</v>
          </cell>
        </row>
        <row r="400">
          <cell r="A400" t="str">
            <v>B46</v>
          </cell>
          <cell r="B400">
            <v>100423</v>
          </cell>
          <cell r="C400" t="str">
            <v>CHANDRA VEER SINGH</v>
          </cell>
          <cell r="D400">
            <v>12159</v>
          </cell>
          <cell r="E400">
            <v>373</v>
          </cell>
          <cell r="F400" t="str">
            <v>BHAVNAGAR</v>
          </cell>
          <cell r="G400" t="str">
            <v>A</v>
          </cell>
        </row>
        <row r="401">
          <cell r="A401" t="str">
            <v>B47</v>
          </cell>
          <cell r="B401">
            <v>100136</v>
          </cell>
          <cell r="C401" t="str">
            <v>K.M.PATEL</v>
          </cell>
          <cell r="D401">
            <v>11368</v>
          </cell>
          <cell r="E401">
            <v>373</v>
          </cell>
          <cell r="F401" t="str">
            <v>DHORAJI</v>
          </cell>
          <cell r="G401" t="str">
            <v>R</v>
          </cell>
        </row>
        <row r="402">
          <cell r="A402" t="str">
            <v>B48</v>
          </cell>
          <cell r="B402">
            <v>100451</v>
          </cell>
          <cell r="C402" t="str">
            <v>KAMLESH M PATEL</v>
          </cell>
          <cell r="D402">
            <v>12199</v>
          </cell>
          <cell r="E402">
            <v>373</v>
          </cell>
          <cell r="F402" t="str">
            <v>MORVI</v>
          </cell>
          <cell r="G402" t="str">
            <v>R</v>
          </cell>
        </row>
        <row r="403">
          <cell r="A403" t="str">
            <v>B49</v>
          </cell>
          <cell r="B403">
            <v>100363</v>
          </cell>
          <cell r="C403" t="str">
            <v>M P S CHOUHAN</v>
          </cell>
          <cell r="D403">
            <v>11891</v>
          </cell>
          <cell r="E403">
            <v>373</v>
          </cell>
          <cell r="F403" t="str">
            <v>JODHPUR</v>
          </cell>
          <cell r="G403" t="str">
            <v>A</v>
          </cell>
        </row>
        <row r="404">
          <cell r="A404" t="str">
            <v>B50</v>
          </cell>
          <cell r="B404">
            <v>100083</v>
          </cell>
          <cell r="C404" t="str">
            <v>M.D.PATEL</v>
          </cell>
          <cell r="D404">
            <v>11235</v>
          </cell>
          <cell r="E404">
            <v>373</v>
          </cell>
          <cell r="F404" t="str">
            <v>RAIPUR (M.P)</v>
          </cell>
          <cell r="G404" t="str">
            <v>A</v>
          </cell>
        </row>
        <row r="405">
          <cell r="A405" t="str">
            <v>B51</v>
          </cell>
          <cell r="B405">
            <v>100231</v>
          </cell>
          <cell r="C405" t="str">
            <v>RAMESH KUMAR.B.GADHIYA</v>
          </cell>
          <cell r="D405">
            <v>11737</v>
          </cell>
          <cell r="E405">
            <v>373</v>
          </cell>
          <cell r="F405" t="str">
            <v>BHARUCH</v>
          </cell>
          <cell r="G405" t="str">
            <v>R</v>
          </cell>
        </row>
        <row r="406">
          <cell r="A406" t="str">
            <v>B52</v>
          </cell>
          <cell r="B406">
            <v>101083</v>
          </cell>
          <cell r="C406" t="str">
            <v>BHAVDEV SINGH</v>
          </cell>
          <cell r="D406">
            <v>12797</v>
          </cell>
          <cell r="E406">
            <v>373</v>
          </cell>
          <cell r="F406" t="str">
            <v>AMRELI</v>
          </cell>
          <cell r="G406" t="str">
            <v>R</v>
          </cell>
        </row>
        <row r="407">
          <cell r="A407" t="str">
            <v>B53</v>
          </cell>
          <cell r="B407">
            <v>101138</v>
          </cell>
          <cell r="C407" t="str">
            <v>SANJEEV JAIN</v>
          </cell>
          <cell r="D407">
            <v>12852</v>
          </cell>
          <cell r="E407">
            <v>373</v>
          </cell>
          <cell r="F407" t="str">
            <v>AHMEDABAD</v>
          </cell>
          <cell r="G407" t="str">
            <v>R</v>
          </cell>
        </row>
        <row r="408">
          <cell r="A408" t="str">
            <v>B54</v>
          </cell>
          <cell r="B408">
            <v>101313</v>
          </cell>
          <cell r="C408" t="str">
            <v>MUKESH T SAVSANI</v>
          </cell>
          <cell r="D408">
            <v>13027</v>
          </cell>
          <cell r="E408">
            <v>373</v>
          </cell>
          <cell r="F408" t="str">
            <v>RAJKOT</v>
          </cell>
          <cell r="G408" t="str">
            <v>R</v>
          </cell>
        </row>
        <row r="409">
          <cell r="A409" t="str">
            <v>B60</v>
          </cell>
          <cell r="B409">
            <v>100267</v>
          </cell>
          <cell r="C409" t="str">
            <v>B.BHASKAR REDDY</v>
          </cell>
          <cell r="D409">
            <v>11846</v>
          </cell>
          <cell r="E409">
            <v>374</v>
          </cell>
          <cell r="F409" t="str">
            <v>VIJAYWADA</v>
          </cell>
          <cell r="G409" t="str">
            <v>R</v>
          </cell>
        </row>
        <row r="410">
          <cell r="A410" t="str">
            <v>B61</v>
          </cell>
          <cell r="B410">
            <v>100119</v>
          </cell>
          <cell r="C410" t="str">
            <v>D.VENKATA RAMANAIAH</v>
          </cell>
          <cell r="D410">
            <v>11364</v>
          </cell>
          <cell r="E410">
            <v>374</v>
          </cell>
          <cell r="F410" t="str">
            <v>KURNOOL</v>
          </cell>
          <cell r="G410" t="str">
            <v>R</v>
          </cell>
        </row>
        <row r="411">
          <cell r="A411" t="str">
            <v>B62</v>
          </cell>
          <cell r="B411">
            <v>100253</v>
          </cell>
          <cell r="C411" t="str">
            <v>G.R.MOHAN</v>
          </cell>
          <cell r="D411">
            <v>11786</v>
          </cell>
          <cell r="E411">
            <v>374</v>
          </cell>
          <cell r="F411" t="str">
            <v>GUNTUR PBD</v>
          </cell>
          <cell r="G411" t="str">
            <v>A</v>
          </cell>
        </row>
        <row r="412">
          <cell r="A412" t="str">
            <v>B63</v>
          </cell>
          <cell r="B412">
            <v>100483</v>
          </cell>
          <cell r="C412" t="str">
            <v>J RAVINDRANATH RAO</v>
          </cell>
          <cell r="D412">
            <v>12213</v>
          </cell>
          <cell r="E412">
            <v>374</v>
          </cell>
          <cell r="F412" t="str">
            <v>MEHBOOB NAGAR</v>
          </cell>
          <cell r="G412" t="str">
            <v>R</v>
          </cell>
        </row>
        <row r="413">
          <cell r="A413" t="str">
            <v>B64</v>
          </cell>
          <cell r="B413">
            <v>100266</v>
          </cell>
          <cell r="C413" t="str">
            <v>J.V.N.S.GIRI</v>
          </cell>
          <cell r="D413">
            <v>11840</v>
          </cell>
          <cell r="E413">
            <v>374</v>
          </cell>
          <cell r="F413" t="str">
            <v>HYDERABAD</v>
          </cell>
          <cell r="G413" t="str">
            <v>A</v>
          </cell>
        </row>
        <row r="414">
          <cell r="A414" t="str">
            <v>B65</v>
          </cell>
          <cell r="B414">
            <v>100250</v>
          </cell>
          <cell r="C414" t="str">
            <v>K.RAMUDU</v>
          </cell>
          <cell r="D414">
            <v>11778</v>
          </cell>
          <cell r="E414">
            <v>374</v>
          </cell>
          <cell r="F414" t="str">
            <v>KHANMAM</v>
          </cell>
          <cell r="G414" t="str">
            <v>A</v>
          </cell>
        </row>
        <row r="415">
          <cell r="A415" t="str">
            <v>B66</v>
          </cell>
          <cell r="B415">
            <v>100858</v>
          </cell>
          <cell r="C415" t="str">
            <v>M MOHAN KUMAR</v>
          </cell>
          <cell r="D415">
            <v>12572</v>
          </cell>
          <cell r="E415">
            <v>374</v>
          </cell>
          <cell r="F415" t="str">
            <v>NANDYAL</v>
          </cell>
          <cell r="G415" t="str">
            <v>R</v>
          </cell>
        </row>
        <row r="416">
          <cell r="A416" t="str">
            <v>B67</v>
          </cell>
          <cell r="B416">
            <v>100150</v>
          </cell>
          <cell r="C416" t="str">
            <v>MOTURI BHOOMEIAH</v>
          </cell>
          <cell r="D416">
            <v>11434</v>
          </cell>
          <cell r="E416">
            <v>374</v>
          </cell>
          <cell r="F416" t="str">
            <v>ONGOLE</v>
          </cell>
          <cell r="G416" t="str">
            <v>A</v>
          </cell>
        </row>
        <row r="417">
          <cell r="A417" t="str">
            <v>B68</v>
          </cell>
          <cell r="B417">
            <v>100117</v>
          </cell>
          <cell r="C417" t="str">
            <v>P.V. JAGANNADHA RAO</v>
          </cell>
          <cell r="D417">
            <v>11347</v>
          </cell>
          <cell r="E417">
            <v>374</v>
          </cell>
          <cell r="F417" t="str">
            <v>HYDERABAD</v>
          </cell>
          <cell r="G417" t="str">
            <v>R</v>
          </cell>
        </row>
        <row r="418">
          <cell r="A418" t="str">
            <v>B69</v>
          </cell>
          <cell r="B418">
            <v>100155</v>
          </cell>
          <cell r="C418" t="str">
            <v>S.THIRUPATHI REDDY</v>
          </cell>
          <cell r="D418">
            <v>11445</v>
          </cell>
          <cell r="E418">
            <v>374</v>
          </cell>
          <cell r="F418" t="str">
            <v>GUNTUR</v>
          </cell>
          <cell r="G418" t="str">
            <v>R</v>
          </cell>
        </row>
        <row r="419">
          <cell r="A419" t="str">
            <v>B70</v>
          </cell>
          <cell r="B419">
            <v>100135</v>
          </cell>
          <cell r="C419" t="str">
            <v>T.S.C.MURTHY</v>
          </cell>
          <cell r="D419">
            <v>11362</v>
          </cell>
          <cell r="E419">
            <v>374</v>
          </cell>
          <cell r="F419" t="str">
            <v>KURNOOL</v>
          </cell>
          <cell r="G419" t="str">
            <v>A</v>
          </cell>
        </row>
        <row r="420">
          <cell r="A420" t="str">
            <v>B71</v>
          </cell>
          <cell r="B420">
            <v>100268</v>
          </cell>
          <cell r="C420" t="str">
            <v>V.V.SESHA REDDY</v>
          </cell>
          <cell r="D420">
            <v>11847</v>
          </cell>
          <cell r="E420">
            <v>374</v>
          </cell>
          <cell r="F420" t="str">
            <v>SATTENAPALLI</v>
          </cell>
          <cell r="G420" t="str">
            <v>A</v>
          </cell>
        </row>
        <row r="421">
          <cell r="A421" t="str">
            <v>B72</v>
          </cell>
          <cell r="B421">
            <v>100157</v>
          </cell>
          <cell r="C421" t="str">
            <v>VENKATASUBBAIAH SUNKU</v>
          </cell>
          <cell r="D421">
            <v>11450</v>
          </cell>
          <cell r="E421">
            <v>374</v>
          </cell>
          <cell r="F421" t="str">
            <v>WARANGAL</v>
          </cell>
          <cell r="G421" t="str">
            <v>R</v>
          </cell>
        </row>
        <row r="422">
          <cell r="A422" t="str">
            <v>B73</v>
          </cell>
          <cell r="B422">
            <v>100932</v>
          </cell>
          <cell r="C422" t="str">
            <v>P V RAMANA REDDY</v>
          </cell>
          <cell r="D422">
            <v>12646</v>
          </cell>
          <cell r="E422">
            <v>374</v>
          </cell>
          <cell r="F422" t="str">
            <v>GUNTUR</v>
          </cell>
          <cell r="G422" t="str">
            <v>R</v>
          </cell>
        </row>
        <row r="423">
          <cell r="A423" t="str">
            <v>B74</v>
          </cell>
          <cell r="B423">
            <v>100934</v>
          </cell>
          <cell r="C423" t="str">
            <v>MANKAL NATRAJ</v>
          </cell>
          <cell r="D423">
            <v>12648</v>
          </cell>
          <cell r="E423">
            <v>374</v>
          </cell>
          <cell r="F423" t="str">
            <v>ADILABAD</v>
          </cell>
          <cell r="G423" t="str">
            <v>R</v>
          </cell>
        </row>
        <row r="424">
          <cell r="A424" t="str">
            <v>B75</v>
          </cell>
          <cell r="B424">
            <v>101040</v>
          </cell>
          <cell r="C424" t="str">
            <v>AMIT SEN</v>
          </cell>
          <cell r="D424">
            <v>12754</v>
          </cell>
          <cell r="E424">
            <v>374</v>
          </cell>
          <cell r="F424" t="str">
            <v>MUMBAI</v>
          </cell>
          <cell r="G424" t="str">
            <v>R</v>
          </cell>
        </row>
        <row r="425">
          <cell r="A425" t="str">
            <v>B76</v>
          </cell>
          <cell r="B425">
            <v>101069</v>
          </cell>
          <cell r="C425" t="str">
            <v>V LAKSHMANNA</v>
          </cell>
          <cell r="D425">
            <v>12783</v>
          </cell>
          <cell r="E425">
            <v>374</v>
          </cell>
          <cell r="F425" t="str">
            <v>ADILABAD</v>
          </cell>
          <cell r="G425" t="str">
            <v>R</v>
          </cell>
        </row>
        <row r="426">
          <cell r="A426" t="str">
            <v>B77</v>
          </cell>
          <cell r="B426">
            <v>101085</v>
          </cell>
          <cell r="C426" t="str">
            <v>Y VENKATA RAO</v>
          </cell>
          <cell r="D426">
            <v>12799</v>
          </cell>
          <cell r="E426">
            <v>374</v>
          </cell>
          <cell r="F426" t="str">
            <v>HYDERABAD</v>
          </cell>
          <cell r="G426" t="str">
            <v>A</v>
          </cell>
        </row>
        <row r="427">
          <cell r="A427" t="str">
            <v>B78</v>
          </cell>
          <cell r="B427">
            <v>101123</v>
          </cell>
          <cell r="C427" t="str">
            <v>J V PHANIKUMAR</v>
          </cell>
          <cell r="D427">
            <v>12837</v>
          </cell>
          <cell r="E427">
            <v>374</v>
          </cell>
          <cell r="F427" t="str">
            <v>HYDERABAD</v>
          </cell>
          <cell r="G427" t="str">
            <v>R</v>
          </cell>
        </row>
        <row r="428">
          <cell r="A428" t="str">
            <v>B79</v>
          </cell>
          <cell r="B428">
            <v>101124</v>
          </cell>
          <cell r="C428" t="str">
            <v>RAJEEV KARANAM</v>
          </cell>
          <cell r="D428">
            <v>12838</v>
          </cell>
          <cell r="E428">
            <v>374</v>
          </cell>
          <cell r="F428" t="str">
            <v>HYDERABAD</v>
          </cell>
          <cell r="G428" t="str">
            <v>R</v>
          </cell>
        </row>
        <row r="429">
          <cell r="A429" t="str">
            <v>B80</v>
          </cell>
          <cell r="B429">
            <v>100244</v>
          </cell>
          <cell r="C429" t="str">
            <v>GAUTAM MAJUMDAR</v>
          </cell>
          <cell r="D429">
            <v>11768</v>
          </cell>
          <cell r="E429">
            <v>375</v>
          </cell>
          <cell r="F429" t="str">
            <v>SILIGURI</v>
          </cell>
          <cell r="G429" t="str">
            <v>R</v>
          </cell>
        </row>
        <row r="430">
          <cell r="A430" t="str">
            <v>B81</v>
          </cell>
          <cell r="B430">
            <v>100875</v>
          </cell>
          <cell r="C430" t="str">
            <v>JYOTI RANJAN MISHRA</v>
          </cell>
          <cell r="D430">
            <v>12589</v>
          </cell>
          <cell r="E430">
            <v>375</v>
          </cell>
          <cell r="F430" t="str">
            <v>CUTTACK</v>
          </cell>
          <cell r="G430" t="str">
            <v>R</v>
          </cell>
        </row>
        <row r="431">
          <cell r="A431" t="str">
            <v>B82</v>
          </cell>
          <cell r="B431">
            <v>100209</v>
          </cell>
          <cell r="C431" t="str">
            <v>PROSANTA.PAUL</v>
          </cell>
          <cell r="D431">
            <v>11639</v>
          </cell>
          <cell r="E431">
            <v>375</v>
          </cell>
          <cell r="F431" t="str">
            <v>CALCUTTA</v>
          </cell>
          <cell r="G431" t="str">
            <v>R</v>
          </cell>
        </row>
        <row r="432">
          <cell r="A432" t="str">
            <v>B83</v>
          </cell>
          <cell r="B432">
            <v>100555</v>
          </cell>
          <cell r="C432" t="str">
            <v>SANDEEP K RAY</v>
          </cell>
          <cell r="D432">
            <v>12298</v>
          </cell>
          <cell r="E432">
            <v>375</v>
          </cell>
          <cell r="F432" t="str">
            <v>BERHAMPORE-W.B.</v>
          </cell>
          <cell r="G432" t="str">
            <v>R</v>
          </cell>
        </row>
        <row r="433">
          <cell r="A433" t="str">
            <v>B84</v>
          </cell>
          <cell r="B433">
            <v>100949</v>
          </cell>
          <cell r="C433" t="str">
            <v>PARTHA BISWAS</v>
          </cell>
          <cell r="D433">
            <v>12663</v>
          </cell>
          <cell r="E433">
            <v>375</v>
          </cell>
          <cell r="F433" t="str">
            <v>BHADRESWAR</v>
          </cell>
          <cell r="G433" t="str">
            <v>A</v>
          </cell>
        </row>
        <row r="434">
          <cell r="A434" t="str">
            <v>B85</v>
          </cell>
          <cell r="B434">
            <v>101076</v>
          </cell>
          <cell r="C434" t="str">
            <v>PRADIP MAJUMDAR</v>
          </cell>
          <cell r="D434">
            <v>12790</v>
          </cell>
          <cell r="E434">
            <v>375</v>
          </cell>
          <cell r="F434" t="str">
            <v>CUTTACK</v>
          </cell>
          <cell r="G434" t="str">
            <v>A</v>
          </cell>
        </row>
        <row r="435">
          <cell r="A435" t="str">
            <v>B88</v>
          </cell>
          <cell r="B435">
            <v>100112</v>
          </cell>
          <cell r="C435" t="str">
            <v>N.S.KHARCHE</v>
          </cell>
          <cell r="D435">
            <v>11294</v>
          </cell>
          <cell r="E435">
            <v>471</v>
          </cell>
          <cell r="F435" t="str">
            <v>NASIK</v>
          </cell>
          <cell r="G435" t="str">
            <v>R</v>
          </cell>
        </row>
        <row r="436">
          <cell r="A436" t="str">
            <v>C01</v>
          </cell>
          <cell r="B436">
            <v>100032</v>
          </cell>
          <cell r="C436" t="str">
            <v>A.M.ASHTAPUTRE</v>
          </cell>
          <cell r="D436">
            <v>11102</v>
          </cell>
          <cell r="E436">
            <v>973</v>
          </cell>
          <cell r="F436" t="str">
            <v>MUMBAI</v>
          </cell>
          <cell r="G436" t="str">
            <v>A</v>
          </cell>
        </row>
        <row r="437">
          <cell r="A437" t="str">
            <v>C02</v>
          </cell>
          <cell r="B437">
            <v>100702</v>
          </cell>
          <cell r="C437" t="str">
            <v>ASHISH D DESHPANDE</v>
          </cell>
          <cell r="D437">
            <v>12416</v>
          </cell>
          <cell r="E437">
            <v>973</v>
          </cell>
          <cell r="F437" t="str">
            <v>MUMBAI</v>
          </cell>
          <cell r="G437" t="str">
            <v>R</v>
          </cell>
        </row>
        <row r="438">
          <cell r="A438" t="str">
            <v>C03</v>
          </cell>
          <cell r="B438">
            <v>100461</v>
          </cell>
          <cell r="C438" t="str">
            <v>D RAMKUMAR</v>
          </cell>
          <cell r="D438">
            <v>12031</v>
          </cell>
          <cell r="E438">
            <v>973</v>
          </cell>
          <cell r="F438" t="str">
            <v>MUMBAI</v>
          </cell>
          <cell r="G438" t="str">
            <v>R</v>
          </cell>
        </row>
        <row r="439">
          <cell r="A439" t="str">
            <v>C04</v>
          </cell>
          <cell r="B439">
            <v>100535</v>
          </cell>
          <cell r="C439" t="str">
            <v>GIRISH SEHGAL</v>
          </cell>
          <cell r="D439">
            <v>12251</v>
          </cell>
          <cell r="E439">
            <v>973</v>
          </cell>
          <cell r="F439" t="str">
            <v>MUMBAI</v>
          </cell>
          <cell r="G439" t="str">
            <v>A</v>
          </cell>
        </row>
        <row r="440">
          <cell r="A440" t="str">
            <v>C05</v>
          </cell>
          <cell r="B440">
            <v>100038</v>
          </cell>
          <cell r="C440" t="str">
            <v>H.S.JOSHI</v>
          </cell>
          <cell r="D440">
            <v>11551</v>
          </cell>
          <cell r="E440">
            <v>973</v>
          </cell>
          <cell r="F440" t="str">
            <v>MUMBAI</v>
          </cell>
          <cell r="G440" t="str">
            <v>A</v>
          </cell>
        </row>
        <row r="441">
          <cell r="A441" t="str">
            <v>C06</v>
          </cell>
          <cell r="B441">
            <v>100172</v>
          </cell>
          <cell r="C441" t="str">
            <v>JYOTI J MOHITE</v>
          </cell>
          <cell r="D441">
            <v>11509</v>
          </cell>
          <cell r="E441">
            <v>973</v>
          </cell>
          <cell r="F441" t="str">
            <v>MUMBAI</v>
          </cell>
          <cell r="G441" t="str">
            <v>A</v>
          </cell>
        </row>
        <row r="442">
          <cell r="A442" t="str">
            <v>C07</v>
          </cell>
          <cell r="B442">
            <v>100410</v>
          </cell>
          <cell r="C442" t="str">
            <v>K SANKARAN</v>
          </cell>
          <cell r="D442">
            <v>12144</v>
          </cell>
          <cell r="E442">
            <v>973</v>
          </cell>
          <cell r="F442" t="str">
            <v>MUMBAI</v>
          </cell>
          <cell r="G442" t="str">
            <v>R</v>
          </cell>
        </row>
        <row r="443">
          <cell r="A443" t="str">
            <v>C08</v>
          </cell>
          <cell r="B443">
            <v>100634</v>
          </cell>
          <cell r="C443" t="str">
            <v>K SURYANARAYAN</v>
          </cell>
          <cell r="D443">
            <v>12378</v>
          </cell>
          <cell r="E443">
            <v>973</v>
          </cell>
          <cell r="F443" t="str">
            <v>MUMBAI</v>
          </cell>
          <cell r="G443" t="str">
            <v>R</v>
          </cell>
        </row>
        <row r="444">
          <cell r="A444" t="str">
            <v>C09</v>
          </cell>
          <cell r="B444">
            <v>100677</v>
          </cell>
          <cell r="C444" t="str">
            <v>MAHESH NARAYANSWAMY</v>
          </cell>
          <cell r="D444">
            <v>12305</v>
          </cell>
          <cell r="E444">
            <v>973</v>
          </cell>
          <cell r="F444" t="str">
            <v>MUMBAI</v>
          </cell>
          <cell r="G444" t="str">
            <v>R</v>
          </cell>
        </row>
        <row r="445">
          <cell r="A445" t="str">
            <v>C10</v>
          </cell>
          <cell r="B445">
            <v>100816</v>
          </cell>
          <cell r="C445" t="str">
            <v>MANAJIT GHOSHAL</v>
          </cell>
          <cell r="D445">
            <v>12530</v>
          </cell>
          <cell r="E445">
            <v>973</v>
          </cell>
          <cell r="F445" t="str">
            <v>MUMBAI</v>
          </cell>
          <cell r="G445" t="str">
            <v>R</v>
          </cell>
        </row>
        <row r="446">
          <cell r="A446" t="str">
            <v>C11</v>
          </cell>
          <cell r="B446">
            <v>100703</v>
          </cell>
          <cell r="C446" t="str">
            <v>MANISH M HAMBARDAY</v>
          </cell>
          <cell r="D446">
            <v>12417</v>
          </cell>
          <cell r="E446">
            <v>973</v>
          </cell>
          <cell r="F446" t="str">
            <v>MUMBAI</v>
          </cell>
          <cell r="G446" t="str">
            <v>R</v>
          </cell>
        </row>
        <row r="447">
          <cell r="A447" t="str">
            <v>C12</v>
          </cell>
          <cell r="B447">
            <v>100226</v>
          </cell>
          <cell r="C447" t="str">
            <v>MAYUR.C.MEHTA</v>
          </cell>
          <cell r="D447">
            <v>11620</v>
          </cell>
          <cell r="E447">
            <v>973</v>
          </cell>
          <cell r="F447" t="str">
            <v>MUMBAI</v>
          </cell>
          <cell r="G447" t="str">
            <v>R</v>
          </cell>
        </row>
        <row r="448">
          <cell r="A448" t="str">
            <v>C13</v>
          </cell>
          <cell r="B448">
            <v>100411</v>
          </cell>
          <cell r="C448" t="str">
            <v>NILESH ARVIND PATANKAR</v>
          </cell>
          <cell r="D448">
            <v>12145</v>
          </cell>
          <cell r="E448">
            <v>973</v>
          </cell>
          <cell r="F448" t="str">
            <v>MUMBAI</v>
          </cell>
          <cell r="G448" t="str">
            <v>R</v>
          </cell>
        </row>
        <row r="449">
          <cell r="A449" t="str">
            <v>C14</v>
          </cell>
          <cell r="B449">
            <v>100665</v>
          </cell>
          <cell r="C449" t="str">
            <v>NIRUPA G CHAND</v>
          </cell>
          <cell r="D449">
            <v>12409</v>
          </cell>
          <cell r="E449">
            <v>973</v>
          </cell>
          <cell r="F449" t="str">
            <v>MUMBAI</v>
          </cell>
          <cell r="G449" t="str">
            <v>R</v>
          </cell>
        </row>
        <row r="450">
          <cell r="A450" t="str">
            <v>C15</v>
          </cell>
          <cell r="B450">
            <v>100118</v>
          </cell>
          <cell r="C450" t="str">
            <v>P.S.KAMBLI</v>
          </cell>
          <cell r="D450">
            <v>11156</v>
          </cell>
          <cell r="E450">
            <v>973</v>
          </cell>
          <cell r="F450" t="str">
            <v>MUMBAI</v>
          </cell>
          <cell r="G450" t="str">
            <v>A</v>
          </cell>
        </row>
        <row r="451">
          <cell r="A451" t="str">
            <v>C16</v>
          </cell>
          <cell r="B451">
            <v>100881</v>
          </cell>
          <cell r="C451" t="str">
            <v>PRATIBHA K NAGOTHANEKAR</v>
          </cell>
          <cell r="D451">
            <v>12595</v>
          </cell>
          <cell r="E451">
            <v>973</v>
          </cell>
          <cell r="F451" t="str">
            <v>MUMBAI</v>
          </cell>
          <cell r="G451" t="str">
            <v>R</v>
          </cell>
        </row>
        <row r="452">
          <cell r="A452" t="str">
            <v>C17</v>
          </cell>
          <cell r="B452">
            <v>100007</v>
          </cell>
          <cell r="C452" t="str">
            <v>R SITARAM</v>
          </cell>
          <cell r="D452">
            <v>11978</v>
          </cell>
          <cell r="E452">
            <v>973</v>
          </cell>
          <cell r="F452" t="str">
            <v>MUMBAI</v>
          </cell>
          <cell r="G452" t="str">
            <v>A</v>
          </cell>
        </row>
        <row r="453">
          <cell r="A453" t="str">
            <v>C18</v>
          </cell>
          <cell r="B453">
            <v>100271</v>
          </cell>
          <cell r="C453" t="str">
            <v>R. RANI</v>
          </cell>
          <cell r="D453">
            <v>11871</v>
          </cell>
          <cell r="E453">
            <v>973</v>
          </cell>
          <cell r="F453" t="str">
            <v>MUMBAI</v>
          </cell>
          <cell r="G453" t="str">
            <v>R</v>
          </cell>
        </row>
        <row r="454">
          <cell r="A454" t="str">
            <v>C19</v>
          </cell>
          <cell r="B454">
            <v>100454</v>
          </cell>
          <cell r="C454" t="str">
            <v>RASHNA COOPER</v>
          </cell>
          <cell r="D454">
            <v>12046</v>
          </cell>
          <cell r="E454">
            <v>973</v>
          </cell>
          <cell r="F454" t="str">
            <v>MUMBAI</v>
          </cell>
          <cell r="G454" t="str">
            <v>R</v>
          </cell>
        </row>
        <row r="455">
          <cell r="A455" t="str">
            <v>C20</v>
          </cell>
          <cell r="B455">
            <v>100225</v>
          </cell>
          <cell r="C455" t="str">
            <v>S.S.BHAGWAT</v>
          </cell>
          <cell r="D455">
            <v>11597</v>
          </cell>
          <cell r="E455">
            <v>973</v>
          </cell>
          <cell r="F455" t="str">
            <v>MUMBAI</v>
          </cell>
          <cell r="G455" t="str">
            <v>A</v>
          </cell>
        </row>
        <row r="456">
          <cell r="A456" t="str">
            <v>C21</v>
          </cell>
          <cell r="B456">
            <v>100257</v>
          </cell>
          <cell r="C456" t="str">
            <v>SANDEEP.P.DAMLE</v>
          </cell>
          <cell r="D456">
            <v>11677</v>
          </cell>
          <cell r="E456">
            <v>973</v>
          </cell>
          <cell r="F456" t="str">
            <v>MUMBAI</v>
          </cell>
          <cell r="G456" t="str">
            <v>R</v>
          </cell>
        </row>
        <row r="457">
          <cell r="A457" t="str">
            <v>C22</v>
          </cell>
          <cell r="B457">
            <v>100321</v>
          </cell>
          <cell r="C457" t="str">
            <v>SANTOSH V MALLYA</v>
          </cell>
          <cell r="D457">
            <v>12034</v>
          </cell>
          <cell r="E457">
            <v>973</v>
          </cell>
          <cell r="F457" t="str">
            <v>MUMBAI</v>
          </cell>
          <cell r="G457" t="str">
            <v>R</v>
          </cell>
        </row>
        <row r="458">
          <cell r="A458" t="str">
            <v>C23</v>
          </cell>
          <cell r="B458">
            <v>100240</v>
          </cell>
          <cell r="C458" t="str">
            <v>SARITA TIRODKAR</v>
          </cell>
          <cell r="D458">
            <v>11691</v>
          </cell>
          <cell r="E458">
            <v>973</v>
          </cell>
          <cell r="F458" t="str">
            <v>MUMBAI</v>
          </cell>
          <cell r="G458" t="str">
            <v>A</v>
          </cell>
        </row>
        <row r="459">
          <cell r="A459" t="str">
            <v>C24</v>
          </cell>
          <cell r="B459">
            <v>100245</v>
          </cell>
          <cell r="C459" t="str">
            <v>SMITA.S.TANAWADE</v>
          </cell>
          <cell r="D459">
            <v>11646</v>
          </cell>
          <cell r="E459">
            <v>973</v>
          </cell>
          <cell r="F459" t="str">
            <v>MUMBAI</v>
          </cell>
          <cell r="G459" t="str">
            <v>A</v>
          </cell>
        </row>
        <row r="460">
          <cell r="A460" t="str">
            <v>C25</v>
          </cell>
          <cell r="B460">
            <v>100479</v>
          </cell>
          <cell r="C460" t="str">
            <v>SUJATA GADNIS</v>
          </cell>
          <cell r="D460">
            <v>12210</v>
          </cell>
          <cell r="E460">
            <v>973</v>
          </cell>
          <cell r="F460" t="str">
            <v>MUMBAI</v>
          </cell>
          <cell r="G460" t="str">
            <v>R</v>
          </cell>
        </row>
        <row r="461">
          <cell r="A461" t="str">
            <v>C26</v>
          </cell>
          <cell r="B461">
            <v>100605</v>
          </cell>
          <cell r="C461" t="str">
            <v>SUNITA C GONSALVES</v>
          </cell>
          <cell r="D461">
            <v>12349</v>
          </cell>
          <cell r="E461">
            <v>973</v>
          </cell>
          <cell r="F461" t="str">
            <v>MUMBAI</v>
          </cell>
          <cell r="G461" t="str">
            <v>R</v>
          </cell>
        </row>
        <row r="462">
          <cell r="A462" t="str">
            <v>C27</v>
          </cell>
          <cell r="B462">
            <v>100462</v>
          </cell>
          <cell r="C462" t="str">
            <v>ULHAS C RANADE</v>
          </cell>
          <cell r="D462">
            <v>12195</v>
          </cell>
          <cell r="E462">
            <v>973</v>
          </cell>
          <cell r="F462" t="str">
            <v>MUMBAI</v>
          </cell>
          <cell r="G462" t="str">
            <v>R</v>
          </cell>
        </row>
        <row r="463">
          <cell r="A463" t="str">
            <v>C28</v>
          </cell>
          <cell r="B463">
            <v>100096</v>
          </cell>
          <cell r="C463" t="str">
            <v>V.A.DANDEKAR</v>
          </cell>
          <cell r="D463">
            <v>11155</v>
          </cell>
          <cell r="E463">
            <v>973</v>
          </cell>
          <cell r="F463" t="str">
            <v>MUMBAI</v>
          </cell>
          <cell r="G463" t="str">
            <v>A</v>
          </cell>
        </row>
        <row r="464">
          <cell r="A464" t="str">
            <v>C29</v>
          </cell>
          <cell r="B464">
            <v>100294</v>
          </cell>
          <cell r="C464" t="str">
            <v>VIJAY VAIDYANATHAN</v>
          </cell>
          <cell r="D464">
            <v>11902</v>
          </cell>
          <cell r="E464">
            <v>973</v>
          </cell>
          <cell r="F464" t="str">
            <v>MUMBAI</v>
          </cell>
          <cell r="G464" t="str">
            <v>A</v>
          </cell>
        </row>
        <row r="465">
          <cell r="A465" t="str">
            <v>C30</v>
          </cell>
          <cell r="B465">
            <v>100982</v>
          </cell>
          <cell r="C465" t="str">
            <v>S SRIKANT</v>
          </cell>
          <cell r="D465">
            <v>12696</v>
          </cell>
          <cell r="E465">
            <v>973</v>
          </cell>
          <cell r="F465" t="str">
            <v>MUMBAI</v>
          </cell>
          <cell r="G465" t="str">
            <v>R</v>
          </cell>
        </row>
        <row r="466">
          <cell r="A466" t="str">
            <v>C31</v>
          </cell>
          <cell r="B466">
            <v>100953</v>
          </cell>
          <cell r="C466" t="str">
            <v>SHAILENDRA M THATTE</v>
          </cell>
          <cell r="D466">
            <v>12667</v>
          </cell>
          <cell r="E466">
            <v>973</v>
          </cell>
          <cell r="F466" t="str">
            <v>MUMBAI</v>
          </cell>
          <cell r="G466" t="str">
            <v>R</v>
          </cell>
        </row>
        <row r="467">
          <cell r="A467" t="str">
            <v>C32</v>
          </cell>
          <cell r="B467">
            <v>100993</v>
          </cell>
          <cell r="C467" t="str">
            <v>MILIND JOSHI</v>
          </cell>
          <cell r="D467">
            <v>12707</v>
          </cell>
          <cell r="E467">
            <v>973</v>
          </cell>
          <cell r="F467" t="str">
            <v>MUMBAI</v>
          </cell>
          <cell r="G467" t="str">
            <v>A</v>
          </cell>
        </row>
        <row r="468">
          <cell r="A468" t="str">
            <v>C33</v>
          </cell>
          <cell r="B468">
            <v>101024</v>
          </cell>
          <cell r="C468" t="str">
            <v>SHREEKANT R SULE</v>
          </cell>
          <cell r="D468">
            <v>12738</v>
          </cell>
          <cell r="E468">
            <v>973</v>
          </cell>
          <cell r="F468" t="str">
            <v>MUMBAI</v>
          </cell>
          <cell r="G468" t="str">
            <v>A</v>
          </cell>
        </row>
        <row r="469">
          <cell r="A469" t="str">
            <v>C34</v>
          </cell>
          <cell r="B469">
            <v>101031</v>
          </cell>
          <cell r="C469" t="str">
            <v>AMOL A KULKARNI</v>
          </cell>
          <cell r="D469">
            <v>12745</v>
          </cell>
          <cell r="E469">
            <v>973</v>
          </cell>
          <cell r="F469" t="str">
            <v>MUMBAI</v>
          </cell>
          <cell r="G469" t="str">
            <v>R</v>
          </cell>
        </row>
        <row r="470">
          <cell r="A470" t="str">
            <v>C35</v>
          </cell>
          <cell r="B470">
            <v>101033</v>
          </cell>
          <cell r="C470" t="str">
            <v>VIJAY S DEVADIGA</v>
          </cell>
          <cell r="D470">
            <v>12747</v>
          </cell>
          <cell r="E470">
            <v>973</v>
          </cell>
          <cell r="F470" t="str">
            <v>MUMBAI</v>
          </cell>
          <cell r="G470" t="str">
            <v>R</v>
          </cell>
        </row>
        <row r="471">
          <cell r="A471" t="str">
            <v>C36</v>
          </cell>
          <cell r="B471">
            <v>101048</v>
          </cell>
          <cell r="C471" t="str">
            <v>SACHIN S TIPNIS</v>
          </cell>
          <cell r="D471">
            <v>12762</v>
          </cell>
          <cell r="E471">
            <v>972</v>
          </cell>
          <cell r="F471" t="str">
            <v>MUMBAI</v>
          </cell>
          <cell r="G471" t="str">
            <v>R</v>
          </cell>
        </row>
        <row r="472">
          <cell r="A472" t="str">
            <v>C37</v>
          </cell>
          <cell r="B472">
            <v>101068</v>
          </cell>
          <cell r="C472" t="str">
            <v>SHAILENDRA KUMAR GOYAL</v>
          </cell>
          <cell r="D472">
            <v>12782</v>
          </cell>
          <cell r="E472">
            <v>972</v>
          </cell>
          <cell r="F472" t="str">
            <v>DELHI</v>
          </cell>
          <cell r="G472" t="str">
            <v>R</v>
          </cell>
        </row>
        <row r="473">
          <cell r="A473" t="str">
            <v>C38</v>
          </cell>
          <cell r="B473">
            <v>101081</v>
          </cell>
          <cell r="C473" t="str">
            <v>SUNIL PATEL</v>
          </cell>
          <cell r="D473">
            <v>12795</v>
          </cell>
          <cell r="E473">
            <v>972</v>
          </cell>
          <cell r="F473" t="str">
            <v>HYDERABAD</v>
          </cell>
          <cell r="G473" t="str">
            <v>R</v>
          </cell>
        </row>
        <row r="474">
          <cell r="A474" t="str">
            <v>C39</v>
          </cell>
          <cell r="B474">
            <v>101128</v>
          </cell>
          <cell r="C474" t="str">
            <v>SHAYAM PARULEKAR</v>
          </cell>
          <cell r="D474">
            <v>12842</v>
          </cell>
          <cell r="E474">
            <v>973</v>
          </cell>
          <cell r="F474" t="str">
            <v>MUMBAI</v>
          </cell>
          <cell r="G474" t="str">
            <v>A</v>
          </cell>
        </row>
        <row r="475">
          <cell r="A475" t="str">
            <v>C40</v>
          </cell>
          <cell r="B475">
            <v>100458</v>
          </cell>
          <cell r="C475" t="str">
            <v>ANJALI M TIPNIS</v>
          </cell>
          <cell r="D475">
            <v>12183</v>
          </cell>
          <cell r="E475">
            <v>974</v>
          </cell>
          <cell r="F475" t="str">
            <v>MUMBAI</v>
          </cell>
          <cell r="G475" t="str">
            <v>A</v>
          </cell>
        </row>
        <row r="476">
          <cell r="A476" t="str">
            <v>C41</v>
          </cell>
          <cell r="B476">
            <v>100210</v>
          </cell>
          <cell r="C476" t="str">
            <v>K.D.DUJJI</v>
          </cell>
          <cell r="D476">
            <v>11636</v>
          </cell>
          <cell r="E476">
            <v>974</v>
          </cell>
          <cell r="F476" t="str">
            <v>MUMBAI</v>
          </cell>
          <cell r="G476" t="str">
            <v>R</v>
          </cell>
        </row>
        <row r="477">
          <cell r="A477" t="str">
            <v>C42</v>
          </cell>
          <cell r="B477">
            <v>100494</v>
          </cell>
          <cell r="C477" t="str">
            <v>P.R.PARAB</v>
          </cell>
          <cell r="D477">
            <v>12230</v>
          </cell>
          <cell r="E477">
            <v>974</v>
          </cell>
          <cell r="F477" t="str">
            <v>MUMBAI</v>
          </cell>
          <cell r="G477" t="str">
            <v>R</v>
          </cell>
        </row>
        <row r="478">
          <cell r="A478" t="str">
            <v>C43</v>
          </cell>
          <cell r="B478">
            <v>100644</v>
          </cell>
          <cell r="C478" t="str">
            <v>PRASHANT V AMBURLE</v>
          </cell>
          <cell r="D478">
            <v>12388</v>
          </cell>
          <cell r="E478">
            <v>974</v>
          </cell>
          <cell r="F478" t="str">
            <v>MUMBAI</v>
          </cell>
          <cell r="G478" t="str">
            <v>A</v>
          </cell>
        </row>
        <row r="479">
          <cell r="A479" t="str">
            <v>C44</v>
          </cell>
          <cell r="B479">
            <v>100442</v>
          </cell>
          <cell r="C479" t="str">
            <v>S B MARGI</v>
          </cell>
          <cell r="D479">
            <v>12164</v>
          </cell>
          <cell r="E479">
            <v>974</v>
          </cell>
          <cell r="F479" t="str">
            <v>MUMBAI</v>
          </cell>
          <cell r="G479" t="str">
            <v>A</v>
          </cell>
        </row>
        <row r="480">
          <cell r="A480" t="str">
            <v>C45</v>
          </cell>
          <cell r="B480">
            <v>100485</v>
          </cell>
          <cell r="C480" t="str">
            <v>S.D.PATANKAR</v>
          </cell>
          <cell r="D480">
            <v>12219</v>
          </cell>
          <cell r="E480">
            <v>974</v>
          </cell>
          <cell r="F480" t="str">
            <v>MUMBAI</v>
          </cell>
          <cell r="G480" t="str">
            <v>R</v>
          </cell>
        </row>
        <row r="481">
          <cell r="A481" t="str">
            <v>C46</v>
          </cell>
          <cell r="B481">
            <v>100896</v>
          </cell>
          <cell r="C481" t="str">
            <v>SANTOSH DANSINGH SAMANT</v>
          </cell>
          <cell r="D481">
            <v>12610</v>
          </cell>
          <cell r="E481">
            <v>974</v>
          </cell>
          <cell r="F481" t="str">
            <v>MUMBAI</v>
          </cell>
          <cell r="G481" t="str">
            <v>A</v>
          </cell>
        </row>
        <row r="482">
          <cell r="A482" t="str">
            <v>C47</v>
          </cell>
          <cell r="B482">
            <v>100604</v>
          </cell>
          <cell r="C482" t="str">
            <v>SONALI P NACHANKAR</v>
          </cell>
          <cell r="D482">
            <v>12348</v>
          </cell>
          <cell r="E482">
            <v>974</v>
          </cell>
          <cell r="F482" t="str">
            <v>MUMBAI</v>
          </cell>
          <cell r="G482" t="str">
            <v>R</v>
          </cell>
        </row>
        <row r="483">
          <cell r="A483" t="str">
            <v>C48</v>
          </cell>
          <cell r="B483">
            <v>101147</v>
          </cell>
          <cell r="C483" t="str">
            <v>RAHUL D KULKARNI</v>
          </cell>
          <cell r="D483">
            <v>12861</v>
          </cell>
          <cell r="E483">
            <v>974</v>
          </cell>
          <cell r="F483" t="str">
            <v>MUMBAI</v>
          </cell>
          <cell r="G483" t="str">
            <v>R</v>
          </cell>
        </row>
        <row r="484">
          <cell r="A484" t="str">
            <v>C49</v>
          </cell>
          <cell r="B484">
            <v>101167</v>
          </cell>
          <cell r="C484" t="str">
            <v>PRADEEP S PATHARE</v>
          </cell>
          <cell r="D484">
            <v>12881</v>
          </cell>
          <cell r="E484">
            <v>974</v>
          </cell>
          <cell r="F484" t="str">
            <v>MUMBAI</v>
          </cell>
          <cell r="G484" t="str">
            <v>A</v>
          </cell>
        </row>
        <row r="485">
          <cell r="A485" t="str">
            <v>C50</v>
          </cell>
          <cell r="B485">
            <v>101182</v>
          </cell>
          <cell r="C485" t="str">
            <v>ANUPAM DAS</v>
          </cell>
          <cell r="D485">
            <v>12896</v>
          </cell>
          <cell r="E485">
            <v>974</v>
          </cell>
          <cell r="F485" t="str">
            <v>MUMBAI</v>
          </cell>
          <cell r="G485" t="str">
            <v>R</v>
          </cell>
        </row>
        <row r="486">
          <cell r="A486" t="str">
            <v>C51</v>
          </cell>
          <cell r="B486">
            <v>101235</v>
          </cell>
          <cell r="C486" t="str">
            <v>RAJESH NAIK</v>
          </cell>
          <cell r="D486">
            <v>12949</v>
          </cell>
          <cell r="E486">
            <v>974</v>
          </cell>
          <cell r="F486" t="str">
            <v>MUMBAI</v>
          </cell>
          <cell r="G486" t="str">
            <v>R</v>
          </cell>
        </row>
        <row r="487">
          <cell r="A487" t="str">
            <v>C55</v>
          </cell>
          <cell r="B487">
            <v>100848</v>
          </cell>
          <cell r="C487" t="str">
            <v>SUBRATA NAG</v>
          </cell>
          <cell r="D487">
            <v>12534</v>
          </cell>
          <cell r="E487">
            <v>392</v>
          </cell>
          <cell r="F487" t="str">
            <v>MUMBAI</v>
          </cell>
          <cell r="G487" t="str">
            <v>R</v>
          </cell>
        </row>
        <row r="488">
          <cell r="A488" t="str">
            <v>C56</v>
          </cell>
          <cell r="B488">
            <v>100863</v>
          </cell>
          <cell r="C488" t="str">
            <v>W D'SILVA</v>
          </cell>
          <cell r="D488">
            <v>12577</v>
          </cell>
          <cell r="E488">
            <v>893</v>
          </cell>
          <cell r="F488" t="str">
            <v>MUMBAI</v>
          </cell>
          <cell r="G488" t="str">
            <v>A</v>
          </cell>
        </row>
        <row r="489">
          <cell r="A489" t="str">
            <v>C60</v>
          </cell>
          <cell r="B489">
            <v>100503</v>
          </cell>
          <cell r="C489" t="str">
            <v>MUKESH R PATEL</v>
          </cell>
          <cell r="D489">
            <v>11864</v>
          </cell>
          <cell r="E489">
            <v>393</v>
          </cell>
          <cell r="F489" t="str">
            <v>MUMBAI</v>
          </cell>
          <cell r="G489" t="str">
            <v>R</v>
          </cell>
        </row>
        <row r="490">
          <cell r="A490" t="str">
            <v>C61</v>
          </cell>
          <cell r="B490">
            <v>100029</v>
          </cell>
          <cell r="C490" t="str">
            <v>ZENOBIA SHETTIGAR</v>
          </cell>
          <cell r="D490">
            <v>11093</v>
          </cell>
          <cell r="E490">
            <v>393</v>
          </cell>
          <cell r="F490" t="str">
            <v>MUMBAI</v>
          </cell>
          <cell r="G490" t="str">
            <v>A</v>
          </cell>
        </row>
        <row r="491">
          <cell r="A491" t="str">
            <v>C62</v>
          </cell>
          <cell r="B491">
            <v>101027</v>
          </cell>
          <cell r="C491" t="str">
            <v>SHEKHAR T MANDVE</v>
          </cell>
          <cell r="D491">
            <v>12741</v>
          </cell>
          <cell r="E491">
            <v>392</v>
          </cell>
          <cell r="F491" t="str">
            <v>MUMBAI</v>
          </cell>
          <cell r="G491" t="str">
            <v>R</v>
          </cell>
        </row>
        <row r="492">
          <cell r="A492" t="str">
            <v>C63</v>
          </cell>
          <cell r="B492">
            <v>101067</v>
          </cell>
          <cell r="C492" t="str">
            <v>PRATIBHA NAGOTHANEKAR</v>
          </cell>
          <cell r="D492">
            <v>12781</v>
          </cell>
          <cell r="E492">
            <v>393</v>
          </cell>
          <cell r="F492" t="str">
            <v>MUMBAI</v>
          </cell>
          <cell r="G492" t="str">
            <v>R</v>
          </cell>
        </row>
        <row r="493">
          <cell r="A493" t="str">
            <v>C64</v>
          </cell>
          <cell r="B493">
            <v>101130</v>
          </cell>
          <cell r="C493" t="str">
            <v>VINITA RAO</v>
          </cell>
          <cell r="D493">
            <v>12844</v>
          </cell>
          <cell r="E493">
            <v>393</v>
          </cell>
          <cell r="F493" t="str">
            <v>MUMBAI</v>
          </cell>
          <cell r="G493" t="str">
            <v>A</v>
          </cell>
        </row>
        <row r="494">
          <cell r="A494" t="str">
            <v>C70</v>
          </cell>
          <cell r="B494">
            <v>100384</v>
          </cell>
          <cell r="C494" t="str">
            <v>ASHWIN M DUGGAL</v>
          </cell>
          <cell r="D494">
            <v>12092</v>
          </cell>
          <cell r="E494">
            <v>892</v>
          </cell>
          <cell r="F494" t="str">
            <v>MUMBAI</v>
          </cell>
          <cell r="G494" t="str">
            <v>R</v>
          </cell>
        </row>
        <row r="495">
          <cell r="A495" t="str">
            <v>C71</v>
          </cell>
          <cell r="B495">
            <v>100176</v>
          </cell>
          <cell r="C495" t="str">
            <v>CLARENCE RODRICK</v>
          </cell>
          <cell r="D495">
            <v>11525</v>
          </cell>
          <cell r="E495">
            <v>892</v>
          </cell>
          <cell r="F495" t="str">
            <v>MUMBAI</v>
          </cell>
          <cell r="G495" t="str">
            <v>A</v>
          </cell>
        </row>
        <row r="496">
          <cell r="A496" t="str">
            <v>C72</v>
          </cell>
          <cell r="B496">
            <v>100720</v>
          </cell>
          <cell r="C496" t="str">
            <v>VAISHALI K BAGWE</v>
          </cell>
          <cell r="D496">
            <v>12434</v>
          </cell>
          <cell r="E496">
            <v>892</v>
          </cell>
          <cell r="F496" t="str">
            <v>MUMBAI</v>
          </cell>
          <cell r="G496" t="str">
            <v>R</v>
          </cell>
        </row>
        <row r="497">
          <cell r="A497" t="str">
            <v>C73</v>
          </cell>
          <cell r="B497">
            <v>100947</v>
          </cell>
          <cell r="C497" t="str">
            <v>ARUN SAMUEL</v>
          </cell>
          <cell r="D497">
            <v>12661</v>
          </cell>
          <cell r="E497">
            <v>892</v>
          </cell>
          <cell r="F497" t="str">
            <v>MUMBAI</v>
          </cell>
          <cell r="G497" t="str">
            <v>R</v>
          </cell>
        </row>
        <row r="498">
          <cell r="A498" t="str">
            <v>C80</v>
          </cell>
          <cell r="B498">
            <v>100818</v>
          </cell>
          <cell r="C498" t="str">
            <v>AMITA SITARAM RANE</v>
          </cell>
          <cell r="D498">
            <v>12512</v>
          </cell>
          <cell r="E498">
            <v>893</v>
          </cell>
          <cell r="F498" t="str">
            <v>MUMBAI</v>
          </cell>
          <cell r="G498" t="str">
            <v>R</v>
          </cell>
        </row>
        <row r="499">
          <cell r="A499" t="str">
            <v>C81</v>
          </cell>
          <cell r="B499">
            <v>100269</v>
          </cell>
          <cell r="C499" t="str">
            <v>AVINASH SARDESAI</v>
          </cell>
          <cell r="D499">
            <v>11861</v>
          </cell>
          <cell r="E499">
            <v>893</v>
          </cell>
          <cell r="F499" t="str">
            <v>MUMBAI</v>
          </cell>
          <cell r="G499" t="str">
            <v>R</v>
          </cell>
        </row>
        <row r="500">
          <cell r="A500" t="str">
            <v>C82</v>
          </cell>
          <cell r="B500">
            <v>100025</v>
          </cell>
          <cell r="C500" t="str">
            <v>C B GOPALKRISHNAN</v>
          </cell>
          <cell r="D500">
            <v>11979</v>
          </cell>
          <cell r="E500">
            <v>893</v>
          </cell>
          <cell r="F500" t="str">
            <v>MUMBAI</v>
          </cell>
          <cell r="G500" t="str">
            <v>A</v>
          </cell>
        </row>
        <row r="501">
          <cell r="A501" t="str">
            <v>C83</v>
          </cell>
          <cell r="B501">
            <v>100752</v>
          </cell>
          <cell r="C501" t="str">
            <v>NISHIKANT R PRABHUDESAI</v>
          </cell>
          <cell r="D501">
            <v>12466</v>
          </cell>
          <cell r="E501">
            <v>893</v>
          </cell>
          <cell r="F501" t="str">
            <v>MUMBAI</v>
          </cell>
          <cell r="G501" t="str">
            <v>A</v>
          </cell>
        </row>
        <row r="502">
          <cell r="A502" t="str">
            <v>C84</v>
          </cell>
          <cell r="B502">
            <v>100852</v>
          </cell>
          <cell r="C502" t="str">
            <v>R B GAITONDE</v>
          </cell>
          <cell r="D502">
            <v>12566</v>
          </cell>
          <cell r="E502">
            <v>893</v>
          </cell>
          <cell r="F502" t="str">
            <v>MUMBAI</v>
          </cell>
          <cell r="G502" t="str">
            <v>R</v>
          </cell>
        </row>
        <row r="503">
          <cell r="A503" t="str">
            <v>C85</v>
          </cell>
          <cell r="B503">
            <v>100003</v>
          </cell>
          <cell r="C503" t="str">
            <v>T M TAMIL SELVAN</v>
          </cell>
          <cell r="D503">
            <v>11977</v>
          </cell>
          <cell r="E503">
            <v>893</v>
          </cell>
          <cell r="F503" t="str">
            <v>MUMBAI</v>
          </cell>
          <cell r="G503" t="str">
            <v>A</v>
          </cell>
        </row>
        <row r="504">
          <cell r="A504" t="str">
            <v>C86</v>
          </cell>
          <cell r="B504">
            <v>100252</v>
          </cell>
          <cell r="C504" t="str">
            <v>VIDYA.H.ROKADE</v>
          </cell>
          <cell r="D504">
            <v>11782</v>
          </cell>
          <cell r="E504">
            <v>893</v>
          </cell>
          <cell r="F504" t="str">
            <v>MUMBAI</v>
          </cell>
          <cell r="G504" t="str">
            <v>A</v>
          </cell>
        </row>
        <row r="505">
          <cell r="A505" t="str">
            <v>D01</v>
          </cell>
          <cell r="B505">
            <v>100663</v>
          </cell>
          <cell r="C505" t="str">
            <v>BIPIN DESHMANE</v>
          </cell>
          <cell r="D505">
            <v>12407</v>
          </cell>
          <cell r="E505">
            <v>983</v>
          </cell>
          <cell r="F505" t="str">
            <v>MUMBAI</v>
          </cell>
          <cell r="G505" t="str">
            <v>R</v>
          </cell>
        </row>
        <row r="506">
          <cell r="A506" t="str">
            <v>D02</v>
          </cell>
          <cell r="B506">
            <v>100678</v>
          </cell>
          <cell r="C506" t="str">
            <v>F MASCARENHAS</v>
          </cell>
          <cell r="D506">
            <v>12306</v>
          </cell>
          <cell r="E506">
            <v>983</v>
          </cell>
          <cell r="F506" t="str">
            <v>MUMBAI</v>
          </cell>
          <cell r="G506" t="str">
            <v>A</v>
          </cell>
        </row>
        <row r="507">
          <cell r="A507" t="str">
            <v>D03</v>
          </cell>
          <cell r="B507">
            <v>100898</v>
          </cell>
          <cell r="C507" t="str">
            <v>MANOJ M GHADGE</v>
          </cell>
          <cell r="D507">
            <v>12612</v>
          </cell>
          <cell r="E507">
            <v>983</v>
          </cell>
          <cell r="F507" t="str">
            <v>MUMBAI</v>
          </cell>
          <cell r="G507" t="str">
            <v>R</v>
          </cell>
        </row>
        <row r="508">
          <cell r="A508" t="str">
            <v>D04</v>
          </cell>
          <cell r="B508">
            <v>100817</v>
          </cell>
          <cell r="C508" t="str">
            <v>MUMTAZ GULMOHD.MEMON</v>
          </cell>
          <cell r="D508">
            <v>12511</v>
          </cell>
          <cell r="E508">
            <v>983</v>
          </cell>
          <cell r="F508" t="str">
            <v>MUMBAI</v>
          </cell>
          <cell r="G508" t="str">
            <v>R</v>
          </cell>
        </row>
        <row r="509">
          <cell r="A509" t="str">
            <v>D05</v>
          </cell>
          <cell r="B509">
            <v>100897</v>
          </cell>
          <cell r="C509" t="str">
            <v>PRAFUL RANADIVE</v>
          </cell>
          <cell r="D509">
            <v>12611</v>
          </cell>
          <cell r="E509">
            <v>983</v>
          </cell>
          <cell r="F509" t="str">
            <v>MUMBAI</v>
          </cell>
          <cell r="G509" t="str">
            <v>A</v>
          </cell>
        </row>
        <row r="510">
          <cell r="A510" t="str">
            <v>D06</v>
          </cell>
          <cell r="B510">
            <v>100846</v>
          </cell>
          <cell r="C510" t="str">
            <v>S.J.JAGDALE</v>
          </cell>
          <cell r="D510">
            <v>12535</v>
          </cell>
          <cell r="E510">
            <v>983</v>
          </cell>
          <cell r="F510" t="str">
            <v>MUMBAI</v>
          </cell>
          <cell r="G510" t="str">
            <v>R</v>
          </cell>
        </row>
        <row r="511">
          <cell r="A511" t="str">
            <v>D07</v>
          </cell>
          <cell r="B511">
            <v>100481</v>
          </cell>
          <cell r="C511" t="str">
            <v>T.V.RATHI</v>
          </cell>
          <cell r="D511">
            <v>12209</v>
          </cell>
          <cell r="E511">
            <v>983</v>
          </cell>
          <cell r="F511" t="str">
            <v>MUMBAI</v>
          </cell>
          <cell r="G511" t="str">
            <v>A</v>
          </cell>
        </row>
        <row r="512">
          <cell r="A512" t="str">
            <v>D08</v>
          </cell>
          <cell r="B512">
            <v>100675</v>
          </cell>
          <cell r="C512" t="str">
            <v>V P SHENOY</v>
          </cell>
          <cell r="D512">
            <v>12303</v>
          </cell>
          <cell r="E512">
            <v>983</v>
          </cell>
          <cell r="F512" t="str">
            <v>MUMBAI</v>
          </cell>
          <cell r="G512" t="str">
            <v>A</v>
          </cell>
        </row>
        <row r="513">
          <cell r="A513" t="str">
            <v>D09</v>
          </cell>
          <cell r="B513">
            <v>100607</v>
          </cell>
          <cell r="C513" t="str">
            <v>VIJAY BHATT</v>
          </cell>
          <cell r="D513">
            <v>12351</v>
          </cell>
          <cell r="E513">
            <v>983</v>
          </cell>
          <cell r="F513" t="str">
            <v>MUMBAI</v>
          </cell>
          <cell r="G513" t="str">
            <v>A</v>
          </cell>
        </row>
        <row r="514">
          <cell r="A514" t="str">
            <v>D10</v>
          </cell>
          <cell r="B514">
            <v>100924</v>
          </cell>
          <cell r="C514" t="str">
            <v>SHANKER N IYER</v>
          </cell>
          <cell r="D514">
            <v>12638</v>
          </cell>
          <cell r="E514">
            <v>983</v>
          </cell>
          <cell r="F514" t="str">
            <v>MUMBAI</v>
          </cell>
          <cell r="G514" t="str">
            <v>A</v>
          </cell>
        </row>
        <row r="515">
          <cell r="A515" t="str">
            <v>D11</v>
          </cell>
          <cell r="B515">
            <v>100952</v>
          </cell>
          <cell r="C515" t="str">
            <v>VIVEK D KADAM</v>
          </cell>
          <cell r="D515">
            <v>12666</v>
          </cell>
          <cell r="E515">
            <v>983</v>
          </cell>
          <cell r="F515" t="str">
            <v>MUMBAI</v>
          </cell>
          <cell r="G515" t="str">
            <v>A</v>
          </cell>
        </row>
        <row r="516">
          <cell r="A516" t="str">
            <v>D12</v>
          </cell>
          <cell r="B516">
            <v>100981</v>
          </cell>
          <cell r="C516" t="str">
            <v>V KASIVISHWANATHAN</v>
          </cell>
          <cell r="D516">
            <v>12695</v>
          </cell>
          <cell r="E516">
            <v>983</v>
          </cell>
          <cell r="F516" t="str">
            <v>MUMBAI</v>
          </cell>
          <cell r="G516" t="str">
            <v>A</v>
          </cell>
        </row>
        <row r="517">
          <cell r="A517" t="str">
            <v>D13</v>
          </cell>
          <cell r="B517">
            <v>100963</v>
          </cell>
          <cell r="C517" t="str">
            <v>ABHINAY PISE</v>
          </cell>
          <cell r="D517">
            <v>12677</v>
          </cell>
          <cell r="E517">
            <v>983</v>
          </cell>
          <cell r="F517" t="str">
            <v>MUMBAI</v>
          </cell>
          <cell r="G517" t="str">
            <v>R</v>
          </cell>
        </row>
        <row r="518">
          <cell r="A518" t="str">
            <v>D14</v>
          </cell>
          <cell r="B518">
            <v>101016</v>
          </cell>
          <cell r="C518" t="str">
            <v>PRAVEEN AJEMERA</v>
          </cell>
          <cell r="D518">
            <v>12730</v>
          </cell>
          <cell r="E518">
            <v>983</v>
          </cell>
          <cell r="F518" t="str">
            <v>PIMPRI</v>
          </cell>
          <cell r="G518" t="str">
            <v>A</v>
          </cell>
        </row>
        <row r="519">
          <cell r="A519" t="str">
            <v>D15</v>
          </cell>
          <cell r="B519">
            <v>101021</v>
          </cell>
          <cell r="C519" t="str">
            <v>MAGESHKUMAR M.</v>
          </cell>
          <cell r="D519">
            <v>12735</v>
          </cell>
          <cell r="E519">
            <v>983</v>
          </cell>
          <cell r="F519" t="str">
            <v>PIMPRI</v>
          </cell>
          <cell r="G519" t="str">
            <v>A</v>
          </cell>
        </row>
        <row r="520">
          <cell r="A520" t="str">
            <v>D16</v>
          </cell>
          <cell r="B520">
            <v>101022</v>
          </cell>
          <cell r="C520" t="str">
            <v>TAPAS BARUI</v>
          </cell>
          <cell r="D520">
            <v>12736</v>
          </cell>
          <cell r="E520">
            <v>983</v>
          </cell>
          <cell r="F520" t="str">
            <v>PIMPRI</v>
          </cell>
          <cell r="G520" t="str">
            <v>R</v>
          </cell>
        </row>
        <row r="521">
          <cell r="A521" t="str">
            <v>D17</v>
          </cell>
          <cell r="B521">
            <v>101029</v>
          </cell>
          <cell r="C521" t="str">
            <v>DHANASHREE VIJAY BARGE</v>
          </cell>
          <cell r="D521">
            <v>12743</v>
          </cell>
          <cell r="E521">
            <v>983</v>
          </cell>
          <cell r="F521" t="str">
            <v>MUMBAI</v>
          </cell>
          <cell r="G521" t="str">
            <v>R</v>
          </cell>
        </row>
        <row r="522">
          <cell r="A522" t="str">
            <v>D18</v>
          </cell>
          <cell r="B522">
            <v>101042</v>
          </cell>
          <cell r="C522" t="str">
            <v>AMOL A DEODHAR</v>
          </cell>
          <cell r="D522">
            <v>12756</v>
          </cell>
          <cell r="E522">
            <v>983</v>
          </cell>
          <cell r="F522" t="str">
            <v>MUMBAI</v>
          </cell>
          <cell r="G522" t="str">
            <v>A</v>
          </cell>
        </row>
        <row r="523">
          <cell r="A523" t="str">
            <v>D19</v>
          </cell>
          <cell r="B523">
            <v>101060</v>
          </cell>
          <cell r="C523" t="str">
            <v>SHYJA MATHEW</v>
          </cell>
          <cell r="D523">
            <v>12774</v>
          </cell>
          <cell r="E523">
            <v>983</v>
          </cell>
          <cell r="F523" t="str">
            <v>PIMPRI</v>
          </cell>
          <cell r="G523" t="str">
            <v>R</v>
          </cell>
        </row>
        <row r="524">
          <cell r="A524" t="str">
            <v>D20</v>
          </cell>
          <cell r="B524">
            <v>101075</v>
          </cell>
          <cell r="C524" t="str">
            <v>PRASHANT M GUDHATE</v>
          </cell>
          <cell r="D524">
            <v>12789</v>
          </cell>
          <cell r="E524">
            <v>983</v>
          </cell>
          <cell r="F524" t="str">
            <v>PIMPRI</v>
          </cell>
          <cell r="G524" t="str">
            <v>A</v>
          </cell>
        </row>
        <row r="525">
          <cell r="A525" t="str">
            <v>D21</v>
          </cell>
          <cell r="B525">
            <v>101078</v>
          </cell>
          <cell r="C525" t="str">
            <v>R THIRUNAVUKKARASU</v>
          </cell>
          <cell r="D525">
            <v>12792</v>
          </cell>
          <cell r="E525">
            <v>983</v>
          </cell>
          <cell r="F525" t="str">
            <v>PIMPRI</v>
          </cell>
          <cell r="G525" t="str">
            <v>R</v>
          </cell>
        </row>
        <row r="526">
          <cell r="A526" t="str">
            <v>D22</v>
          </cell>
          <cell r="B526">
            <v>101079</v>
          </cell>
          <cell r="C526" t="str">
            <v>S SUBRAMANIANE</v>
          </cell>
          <cell r="D526">
            <v>12793</v>
          </cell>
          <cell r="E526">
            <v>983</v>
          </cell>
          <cell r="F526" t="str">
            <v>PIMPRI</v>
          </cell>
          <cell r="G526" t="str">
            <v>R</v>
          </cell>
        </row>
        <row r="527">
          <cell r="A527" t="str">
            <v>D23</v>
          </cell>
          <cell r="B527">
            <v>101082</v>
          </cell>
          <cell r="C527" t="str">
            <v>DATTATRAYA DESAI</v>
          </cell>
          <cell r="D527">
            <v>12796</v>
          </cell>
          <cell r="E527">
            <v>983</v>
          </cell>
          <cell r="F527" t="str">
            <v>MUMBAI</v>
          </cell>
          <cell r="G527" t="str">
            <v>R</v>
          </cell>
        </row>
        <row r="528">
          <cell r="A528" t="str">
            <v>D24</v>
          </cell>
          <cell r="B528">
            <v>101127</v>
          </cell>
          <cell r="C528" t="str">
            <v>SHUBHANG V SHAH</v>
          </cell>
          <cell r="D528">
            <v>12841</v>
          </cell>
          <cell r="E528">
            <v>983</v>
          </cell>
          <cell r="F528" t="str">
            <v>MUMBAI</v>
          </cell>
          <cell r="G528" t="str">
            <v>R</v>
          </cell>
        </row>
        <row r="529">
          <cell r="A529" t="str">
            <v>D25</v>
          </cell>
          <cell r="B529">
            <v>101145</v>
          </cell>
          <cell r="C529" t="str">
            <v>RABIN KUMAR SUR CHAUDHARY</v>
          </cell>
          <cell r="D529">
            <v>12859</v>
          </cell>
          <cell r="E529">
            <v>983</v>
          </cell>
          <cell r="F529" t="str">
            <v>PUNE</v>
          </cell>
          <cell r="G529" t="str">
            <v>R</v>
          </cell>
        </row>
        <row r="530">
          <cell r="A530" t="str">
            <v>D26</v>
          </cell>
          <cell r="B530">
            <v>101148</v>
          </cell>
          <cell r="C530" t="str">
            <v>KRUPALI M KOLI</v>
          </cell>
          <cell r="D530">
            <v>12862</v>
          </cell>
          <cell r="E530">
            <v>983</v>
          </cell>
          <cell r="F530" t="str">
            <v>MUMBAI</v>
          </cell>
          <cell r="G530" t="str">
            <v>R</v>
          </cell>
        </row>
        <row r="531">
          <cell r="A531" t="str">
            <v>D27</v>
          </cell>
          <cell r="B531">
            <v>101181</v>
          </cell>
          <cell r="C531" t="str">
            <v>SHIVARAM V SHASTRY</v>
          </cell>
          <cell r="D531">
            <v>12895</v>
          </cell>
          <cell r="E531">
            <v>983</v>
          </cell>
          <cell r="F531" t="str">
            <v>MUMBAI</v>
          </cell>
          <cell r="G531" t="str">
            <v>R</v>
          </cell>
        </row>
        <row r="532">
          <cell r="A532" t="str">
            <v>D28</v>
          </cell>
          <cell r="B532">
            <v>101245</v>
          </cell>
          <cell r="C532" t="str">
            <v>RAMPRATAP G SINGH</v>
          </cell>
          <cell r="D532">
            <v>12959</v>
          </cell>
          <cell r="E532">
            <v>983</v>
          </cell>
          <cell r="F532" t="str">
            <v>MUMBAI</v>
          </cell>
          <cell r="G532" t="str">
            <v>R</v>
          </cell>
        </row>
        <row r="533">
          <cell r="A533" t="str">
            <v>D50</v>
          </cell>
          <cell r="B533">
            <v>100114</v>
          </cell>
          <cell r="C533" t="str">
            <v>K VIVEKANANDA</v>
          </cell>
          <cell r="D533">
            <v>11257</v>
          </cell>
          <cell r="E533">
            <v>512</v>
          </cell>
          <cell r="F533" t="str">
            <v>CANNANORE</v>
          </cell>
          <cell r="G533" t="str">
            <v>A</v>
          </cell>
        </row>
        <row r="534">
          <cell r="A534" t="str">
            <v>D51</v>
          </cell>
          <cell r="B534">
            <v>101193</v>
          </cell>
          <cell r="C534" t="str">
            <v>S NAVIN KISHORE</v>
          </cell>
          <cell r="D534">
            <v>12907</v>
          </cell>
          <cell r="E534">
            <v>531</v>
          </cell>
          <cell r="F534" t="str">
            <v>CHENNAI</v>
          </cell>
          <cell r="G534" t="str">
            <v>R</v>
          </cell>
        </row>
        <row r="535">
          <cell r="A535" t="str">
            <v>D52</v>
          </cell>
          <cell r="B535">
            <v>101194</v>
          </cell>
          <cell r="C535" t="str">
            <v>V BALAJI</v>
          </cell>
          <cell r="D535">
            <v>12908</v>
          </cell>
          <cell r="E535">
            <v>531</v>
          </cell>
          <cell r="F535" t="str">
            <v>CHENNAI</v>
          </cell>
          <cell r="G535" t="str">
            <v>A</v>
          </cell>
        </row>
        <row r="536">
          <cell r="A536" t="str">
            <v>D53</v>
          </cell>
          <cell r="B536">
            <v>101195</v>
          </cell>
          <cell r="C536" t="str">
            <v>SANJAY AKHADE</v>
          </cell>
          <cell r="D536">
            <v>12909</v>
          </cell>
          <cell r="E536">
            <v>521</v>
          </cell>
          <cell r="F536" t="str">
            <v>MUMBAI</v>
          </cell>
          <cell r="G536" t="str">
            <v>R</v>
          </cell>
        </row>
        <row r="537">
          <cell r="A537" t="str">
            <v>D54</v>
          </cell>
          <cell r="B537">
            <v>101197</v>
          </cell>
          <cell r="C537" t="str">
            <v>UMASANKAR MOHAPATRA</v>
          </cell>
          <cell r="D537">
            <v>12911</v>
          </cell>
          <cell r="E537">
            <v>371</v>
          </cell>
          <cell r="F537" t="str">
            <v>AKOLA</v>
          </cell>
          <cell r="G537" t="str">
            <v>R</v>
          </cell>
        </row>
        <row r="538">
          <cell r="A538" t="str">
            <v>D55</v>
          </cell>
          <cell r="B538">
            <v>101201</v>
          </cell>
          <cell r="C538" t="str">
            <v>SHIVRAJ R NIGADGE</v>
          </cell>
          <cell r="D538">
            <v>12915</v>
          </cell>
          <cell r="E538">
            <v>371</v>
          </cell>
          <cell r="F538" t="str">
            <v>NANDED</v>
          </cell>
          <cell r="G538" t="str">
            <v>A</v>
          </cell>
        </row>
        <row r="539">
          <cell r="A539" t="str">
            <v>D56</v>
          </cell>
          <cell r="B539">
            <v>101202</v>
          </cell>
          <cell r="C539" t="str">
            <v>ANNAPA S KURNE</v>
          </cell>
          <cell r="D539">
            <v>12916</v>
          </cell>
          <cell r="E539">
            <v>371</v>
          </cell>
          <cell r="F539" t="str">
            <v>NASIK</v>
          </cell>
          <cell r="G539" t="str">
            <v>A</v>
          </cell>
        </row>
        <row r="540">
          <cell r="A540" t="str">
            <v>D57</v>
          </cell>
          <cell r="B540">
            <v>101203</v>
          </cell>
          <cell r="C540" t="str">
            <v>MANOJ D LAWANDE</v>
          </cell>
          <cell r="D540">
            <v>12917</v>
          </cell>
          <cell r="E540">
            <v>371</v>
          </cell>
          <cell r="F540" t="str">
            <v>YEOTMAL</v>
          </cell>
          <cell r="G540" t="str">
            <v>R</v>
          </cell>
        </row>
        <row r="541">
          <cell r="A541" t="str">
            <v>D58</v>
          </cell>
          <cell r="B541">
            <v>101207</v>
          </cell>
          <cell r="C541" t="str">
            <v>RAJESHREE T PAWAR</v>
          </cell>
          <cell r="D541">
            <v>12921</v>
          </cell>
          <cell r="E541">
            <v>502</v>
          </cell>
          <cell r="F541" t="str">
            <v>PUNE</v>
          </cell>
          <cell r="G541" t="str">
            <v>R</v>
          </cell>
        </row>
        <row r="542">
          <cell r="A542" t="str">
            <v>D59</v>
          </cell>
          <cell r="B542">
            <v>101206</v>
          </cell>
          <cell r="C542" t="str">
            <v>IRFAN KASMANI</v>
          </cell>
          <cell r="D542">
            <v>12920</v>
          </cell>
          <cell r="E542">
            <v>504</v>
          </cell>
          <cell r="F542" t="str">
            <v>JAMNAGAR</v>
          </cell>
          <cell r="G542" t="str">
            <v>R</v>
          </cell>
        </row>
        <row r="543">
          <cell r="A543" t="str">
            <v>D60</v>
          </cell>
          <cell r="B543">
            <v>101210</v>
          </cell>
          <cell r="C543" t="str">
            <v>HARIHAR RAO</v>
          </cell>
          <cell r="D543">
            <v>12924</v>
          </cell>
          <cell r="E543">
            <v>513</v>
          </cell>
          <cell r="F543" t="str">
            <v>BANGALORE</v>
          </cell>
          <cell r="G543" t="str">
            <v>A</v>
          </cell>
        </row>
        <row r="544">
          <cell r="A544" t="str">
            <v>D61</v>
          </cell>
          <cell r="B544">
            <v>101209</v>
          </cell>
          <cell r="C544" t="str">
            <v>KISHORE KR DUTTA</v>
          </cell>
          <cell r="D544">
            <v>12923</v>
          </cell>
          <cell r="E544">
            <v>517</v>
          </cell>
          <cell r="F544" t="str">
            <v>NALBARI</v>
          </cell>
          <cell r="G544" t="str">
            <v>R</v>
          </cell>
        </row>
        <row r="545">
          <cell r="A545" t="str">
            <v>D62</v>
          </cell>
          <cell r="B545">
            <v>101212</v>
          </cell>
          <cell r="C545" t="str">
            <v>P B DIGHE</v>
          </cell>
          <cell r="D545">
            <v>12926</v>
          </cell>
          <cell r="E545">
            <v>521</v>
          </cell>
          <cell r="F545" t="str">
            <v>MUMBAI</v>
          </cell>
          <cell r="G545" t="str">
            <v>R</v>
          </cell>
        </row>
        <row r="546">
          <cell r="A546" t="str">
            <v>D63</v>
          </cell>
          <cell r="B546">
            <v>101208</v>
          </cell>
          <cell r="C546" t="str">
            <v>ANIMESH THAKUR</v>
          </cell>
          <cell r="D546">
            <v>12922</v>
          </cell>
          <cell r="E546">
            <v>526</v>
          </cell>
          <cell r="F546" t="str">
            <v>MEERUT</v>
          </cell>
          <cell r="G546" t="str">
            <v>A</v>
          </cell>
        </row>
        <row r="547">
          <cell r="A547" t="str">
            <v>D64</v>
          </cell>
          <cell r="B547">
            <v>101214</v>
          </cell>
          <cell r="C547" t="str">
            <v>ANANDKUMAR K S</v>
          </cell>
          <cell r="D547">
            <v>12928</v>
          </cell>
          <cell r="E547">
            <v>533</v>
          </cell>
          <cell r="F547" t="str">
            <v>BANGALORE</v>
          </cell>
          <cell r="G547" t="str">
            <v>A</v>
          </cell>
        </row>
        <row r="548">
          <cell r="A548" t="str">
            <v>D65</v>
          </cell>
          <cell r="B548">
            <v>101211</v>
          </cell>
          <cell r="C548" t="str">
            <v>ABHIJIT SINHA</v>
          </cell>
          <cell r="D548">
            <v>12925</v>
          </cell>
          <cell r="E548">
            <v>536</v>
          </cell>
          <cell r="F548" t="str">
            <v>PATNA</v>
          </cell>
          <cell r="G548" t="str">
            <v>R</v>
          </cell>
        </row>
        <row r="549">
          <cell r="A549" t="str">
            <v>D66</v>
          </cell>
          <cell r="B549">
            <v>101213</v>
          </cell>
          <cell r="C549" t="str">
            <v>SHUVANJAN GHOSH</v>
          </cell>
          <cell r="D549">
            <v>12927</v>
          </cell>
          <cell r="E549">
            <v>536</v>
          </cell>
          <cell r="F549" t="str">
            <v>CALCUTTA</v>
          </cell>
          <cell r="G549" t="str">
            <v>A</v>
          </cell>
        </row>
        <row r="550">
          <cell r="A550" t="str">
            <v>D67</v>
          </cell>
          <cell r="B550">
            <v>101199</v>
          </cell>
          <cell r="C550" t="str">
            <v>DIPANJAN CHOWDHURI</v>
          </cell>
          <cell r="D550">
            <v>12913</v>
          </cell>
          <cell r="E550">
            <v>972</v>
          </cell>
          <cell r="F550" t="str">
            <v>CALCUTTA</v>
          </cell>
          <cell r="G550" t="str">
            <v>R</v>
          </cell>
        </row>
        <row r="551">
          <cell r="A551" t="str">
            <v>D68</v>
          </cell>
          <cell r="B551">
            <v>101215</v>
          </cell>
          <cell r="C551" t="str">
            <v>J VENUGOPAL RAO</v>
          </cell>
          <cell r="D551">
            <v>12929</v>
          </cell>
          <cell r="E551">
            <v>513</v>
          </cell>
          <cell r="F551" t="str">
            <v>BELLARY</v>
          </cell>
          <cell r="G551" t="str">
            <v>A</v>
          </cell>
        </row>
        <row r="552">
          <cell r="A552" t="str">
            <v>D69</v>
          </cell>
          <cell r="B552">
            <v>101216</v>
          </cell>
          <cell r="C552" t="str">
            <v>G KESHAVA RAO</v>
          </cell>
          <cell r="D552">
            <v>12930</v>
          </cell>
          <cell r="E552">
            <v>513</v>
          </cell>
          <cell r="F552" t="str">
            <v>BANGALORE</v>
          </cell>
          <cell r="G552" t="str">
            <v>A</v>
          </cell>
        </row>
        <row r="553">
          <cell r="A553" t="str">
            <v>D70</v>
          </cell>
          <cell r="B553">
            <v>101217</v>
          </cell>
          <cell r="C553" t="str">
            <v>LINGARAJ SHETTAR</v>
          </cell>
          <cell r="D553">
            <v>12931</v>
          </cell>
          <cell r="E553">
            <v>513</v>
          </cell>
          <cell r="F553" t="str">
            <v>DAVANGERE</v>
          </cell>
          <cell r="G553" t="str">
            <v>R</v>
          </cell>
        </row>
        <row r="554">
          <cell r="A554" t="str">
            <v>D71</v>
          </cell>
          <cell r="B554">
            <v>101218</v>
          </cell>
          <cell r="C554" t="str">
            <v>V S KATTI</v>
          </cell>
          <cell r="D554">
            <v>12932</v>
          </cell>
          <cell r="E554">
            <v>513</v>
          </cell>
          <cell r="F554" t="str">
            <v>GULBARGA</v>
          </cell>
          <cell r="G554" t="str">
            <v>R</v>
          </cell>
        </row>
        <row r="555">
          <cell r="A555" t="str">
            <v>D72</v>
          </cell>
          <cell r="B555">
            <v>101219</v>
          </cell>
          <cell r="C555" t="str">
            <v>VINOD BATRA</v>
          </cell>
          <cell r="D555">
            <v>12933</v>
          </cell>
          <cell r="E555">
            <v>506</v>
          </cell>
          <cell r="F555" t="str">
            <v>DELHI</v>
          </cell>
          <cell r="G555" t="str">
            <v>R</v>
          </cell>
        </row>
        <row r="556">
          <cell r="A556" t="str">
            <v>D73</v>
          </cell>
          <cell r="B556">
            <v>101220</v>
          </cell>
          <cell r="C556" t="str">
            <v>SES PRABHAKAR</v>
          </cell>
          <cell r="D556">
            <v>12934</v>
          </cell>
          <cell r="E556">
            <v>514</v>
          </cell>
          <cell r="F556" t="str">
            <v>KAKINADA</v>
          </cell>
          <cell r="G556" t="str">
            <v>R</v>
          </cell>
        </row>
        <row r="557">
          <cell r="A557" t="str">
            <v>D74</v>
          </cell>
          <cell r="B557">
            <v>101221</v>
          </cell>
          <cell r="C557" t="str">
            <v>AMIT KHARE</v>
          </cell>
          <cell r="D557">
            <v>19235</v>
          </cell>
          <cell r="E557">
            <v>507</v>
          </cell>
          <cell r="F557" t="str">
            <v>ALLAHABAD</v>
          </cell>
          <cell r="G557" t="str">
            <v>A</v>
          </cell>
        </row>
        <row r="558">
          <cell r="A558" t="str">
            <v>D75</v>
          </cell>
          <cell r="B558">
            <v>101222</v>
          </cell>
          <cell r="C558" t="str">
            <v>VISHAL BATHAM</v>
          </cell>
          <cell r="D558">
            <v>19236</v>
          </cell>
          <cell r="E558">
            <v>507</v>
          </cell>
          <cell r="F558" t="str">
            <v>SITAPUR</v>
          </cell>
          <cell r="G558" t="str">
            <v>A</v>
          </cell>
        </row>
        <row r="559">
          <cell r="A559" t="str">
            <v>D76</v>
          </cell>
          <cell r="B559">
            <v>101223</v>
          </cell>
          <cell r="C559" t="str">
            <v>RAJIB GUPTA</v>
          </cell>
          <cell r="D559">
            <v>12937</v>
          </cell>
          <cell r="E559">
            <v>516</v>
          </cell>
          <cell r="F559" t="str">
            <v>SILCHAR</v>
          </cell>
          <cell r="G559" t="str">
            <v>A</v>
          </cell>
        </row>
        <row r="560">
          <cell r="A560" t="str">
            <v>D77</v>
          </cell>
          <cell r="B560">
            <v>101226</v>
          </cell>
          <cell r="C560" t="str">
            <v>JUGAL BARUAH</v>
          </cell>
          <cell r="D560">
            <v>12940</v>
          </cell>
          <cell r="E560">
            <v>517</v>
          </cell>
          <cell r="F560" t="str">
            <v>JORHAT</v>
          </cell>
          <cell r="G560" t="str">
            <v>A</v>
          </cell>
        </row>
        <row r="561">
          <cell r="A561" t="str">
            <v>D78</v>
          </cell>
          <cell r="B561">
            <v>101227</v>
          </cell>
          <cell r="C561" t="str">
            <v>VISHAL SETH</v>
          </cell>
          <cell r="D561">
            <v>12941</v>
          </cell>
          <cell r="E561">
            <v>504</v>
          </cell>
          <cell r="F561" t="str">
            <v>JODHPUR</v>
          </cell>
          <cell r="G561" t="str">
            <v>A</v>
          </cell>
        </row>
        <row r="562">
          <cell r="A562" t="str">
            <v>D79</v>
          </cell>
          <cell r="B562">
            <v>101228</v>
          </cell>
          <cell r="C562" t="str">
            <v>SHOORVEER SINGH</v>
          </cell>
          <cell r="D562">
            <v>19242</v>
          </cell>
          <cell r="E562">
            <v>504</v>
          </cell>
          <cell r="F562" t="str">
            <v>JODHPUR</v>
          </cell>
          <cell r="G562" t="str">
            <v>R</v>
          </cell>
        </row>
        <row r="563">
          <cell r="A563" t="str">
            <v>D80</v>
          </cell>
          <cell r="B563">
            <v>101229</v>
          </cell>
          <cell r="C563" t="str">
            <v>ARUN JAIN</v>
          </cell>
          <cell r="D563">
            <v>19243</v>
          </cell>
          <cell r="E563">
            <v>526</v>
          </cell>
          <cell r="F563" t="str">
            <v>DELHI</v>
          </cell>
          <cell r="G563" t="str">
            <v>A</v>
          </cell>
        </row>
        <row r="564">
          <cell r="A564" t="str">
            <v>D81</v>
          </cell>
          <cell r="B564">
            <v>101230</v>
          </cell>
          <cell r="C564" t="str">
            <v>N VIJAYKUMAR</v>
          </cell>
          <cell r="D564">
            <v>19244</v>
          </cell>
          <cell r="E564">
            <v>531</v>
          </cell>
          <cell r="F564" t="str">
            <v>CHENNAI</v>
          </cell>
          <cell r="G564" t="str">
            <v>R</v>
          </cell>
        </row>
        <row r="565">
          <cell r="A565" t="str">
            <v>D82</v>
          </cell>
          <cell r="B565">
            <v>101231</v>
          </cell>
          <cell r="C565" t="str">
            <v>DARAM DURGA REDDY</v>
          </cell>
          <cell r="D565">
            <v>19245</v>
          </cell>
          <cell r="E565">
            <v>531</v>
          </cell>
          <cell r="F565" t="str">
            <v>HYDERABAD</v>
          </cell>
          <cell r="G565" t="str">
            <v>R</v>
          </cell>
        </row>
        <row r="566">
          <cell r="A566" t="str">
            <v>D83</v>
          </cell>
          <cell r="B566">
            <v>101232</v>
          </cell>
          <cell r="C566" t="str">
            <v>RANJEET ANAND</v>
          </cell>
          <cell r="D566">
            <v>19246</v>
          </cell>
          <cell r="E566">
            <v>533</v>
          </cell>
          <cell r="F566" t="str">
            <v>CALICUT</v>
          </cell>
          <cell r="G566" t="str">
            <v>A</v>
          </cell>
        </row>
        <row r="567">
          <cell r="A567" t="str">
            <v>D84</v>
          </cell>
          <cell r="B567">
            <v>101233</v>
          </cell>
          <cell r="C567" t="str">
            <v>DATTARAJ D SHIRWADKAR</v>
          </cell>
          <cell r="D567">
            <v>19247</v>
          </cell>
          <cell r="E567">
            <v>973</v>
          </cell>
          <cell r="F567" t="str">
            <v>MUMBAI</v>
          </cell>
          <cell r="G567" t="str">
            <v>A</v>
          </cell>
        </row>
        <row r="568">
          <cell r="A568" t="str">
            <v>D85</v>
          </cell>
          <cell r="B568">
            <v>101234</v>
          </cell>
          <cell r="C568" t="str">
            <v>P K BALAKRISHNAN</v>
          </cell>
          <cell r="D568">
            <v>19248</v>
          </cell>
          <cell r="E568">
            <v>973</v>
          </cell>
          <cell r="F568" t="str">
            <v>MUMBAI</v>
          </cell>
          <cell r="G568" t="str">
            <v>R</v>
          </cell>
        </row>
        <row r="569">
          <cell r="A569" t="str">
            <v>D86</v>
          </cell>
          <cell r="B569">
            <v>101238</v>
          </cell>
          <cell r="C569" t="str">
            <v>JATIN H MEHTA</v>
          </cell>
          <cell r="D569">
            <v>12952</v>
          </cell>
          <cell r="E569">
            <v>973</v>
          </cell>
          <cell r="F569" t="str">
            <v>MUMBAI</v>
          </cell>
          <cell r="G569" t="str">
            <v>R</v>
          </cell>
        </row>
        <row r="570">
          <cell r="A570" t="str">
            <v>D87</v>
          </cell>
          <cell r="B570">
            <v>101239</v>
          </cell>
          <cell r="C570" t="str">
            <v>PAWAN KUMAR SRIVASTAVA</v>
          </cell>
          <cell r="D570">
            <v>12953</v>
          </cell>
          <cell r="E570">
            <v>507</v>
          </cell>
          <cell r="F570" t="str">
            <v>GORAKHPUR</v>
          </cell>
          <cell r="G570" t="str">
            <v>A</v>
          </cell>
        </row>
        <row r="571">
          <cell r="A571" t="str">
            <v>D88</v>
          </cell>
          <cell r="B571">
            <v>101240</v>
          </cell>
          <cell r="C571" t="str">
            <v>VIVEK KUMAR MITTAL</v>
          </cell>
          <cell r="D571">
            <v>12954</v>
          </cell>
          <cell r="E571">
            <v>507</v>
          </cell>
          <cell r="F571" t="str">
            <v>SAHARANPUR</v>
          </cell>
          <cell r="G571" t="str">
            <v>A</v>
          </cell>
        </row>
        <row r="572">
          <cell r="A572" t="str">
            <v>D89</v>
          </cell>
          <cell r="B572">
            <v>101241</v>
          </cell>
          <cell r="C572" t="str">
            <v>P SRIDHAR</v>
          </cell>
          <cell r="D572">
            <v>12955</v>
          </cell>
          <cell r="E572">
            <v>513</v>
          </cell>
          <cell r="F572" t="str">
            <v>BANGALORE</v>
          </cell>
          <cell r="G572" t="str">
            <v>R</v>
          </cell>
        </row>
        <row r="573">
          <cell r="A573" t="str">
            <v>D90</v>
          </cell>
          <cell r="B573">
            <v>101242</v>
          </cell>
          <cell r="C573" t="str">
            <v>TONMOY GHOSH</v>
          </cell>
          <cell r="D573">
            <v>12956</v>
          </cell>
          <cell r="E573">
            <v>516</v>
          </cell>
          <cell r="F573" t="str">
            <v>SILIGURI</v>
          </cell>
          <cell r="G573" t="str">
            <v>R</v>
          </cell>
        </row>
        <row r="574">
          <cell r="A574" t="str">
            <v>D91</v>
          </cell>
          <cell r="B574">
            <v>101243</v>
          </cell>
          <cell r="C574" t="str">
            <v>SANTOSH V MUNDHE</v>
          </cell>
          <cell r="D574">
            <v>12957</v>
          </cell>
          <cell r="E574">
            <v>502</v>
          </cell>
          <cell r="F574" t="str">
            <v>AURANGBAD</v>
          </cell>
          <cell r="G574" t="str">
            <v>R</v>
          </cell>
        </row>
        <row r="575">
          <cell r="A575" t="str">
            <v>D92</v>
          </cell>
          <cell r="B575">
            <v>101244</v>
          </cell>
          <cell r="C575" t="str">
            <v>T SUNIL KUMAR</v>
          </cell>
          <cell r="D575">
            <v>12958</v>
          </cell>
          <cell r="E575">
            <v>533</v>
          </cell>
          <cell r="F575" t="str">
            <v>BANGALORE</v>
          </cell>
          <cell r="G575" t="str">
            <v>R</v>
          </cell>
        </row>
        <row r="576">
          <cell r="A576" t="str">
            <v>D93</v>
          </cell>
          <cell r="B576">
            <v>101246</v>
          </cell>
          <cell r="C576" t="str">
            <v>S H BHUTA</v>
          </cell>
          <cell r="D576">
            <v>12960</v>
          </cell>
          <cell r="E576">
            <v>708</v>
          </cell>
          <cell r="F576" t="str">
            <v>MUMBAI</v>
          </cell>
          <cell r="G576" t="str">
            <v>A</v>
          </cell>
        </row>
        <row r="577">
          <cell r="A577" t="str">
            <v>D94</v>
          </cell>
          <cell r="B577">
            <v>101248</v>
          </cell>
          <cell r="C577" t="str">
            <v>VINAY AROASKAR</v>
          </cell>
          <cell r="D577">
            <v>12962</v>
          </cell>
          <cell r="E577">
            <v>703</v>
          </cell>
          <cell r="F577" t="str">
            <v>MUMBAI</v>
          </cell>
          <cell r="G577" t="str">
            <v>A</v>
          </cell>
        </row>
        <row r="578">
          <cell r="A578" t="str">
            <v>D95</v>
          </cell>
          <cell r="B578">
            <v>101249</v>
          </cell>
          <cell r="C578" t="str">
            <v>AJAY THAKKAR</v>
          </cell>
          <cell r="D578">
            <v>12963</v>
          </cell>
          <cell r="E578">
            <v>973</v>
          </cell>
          <cell r="F578" t="str">
            <v>MUMBAI</v>
          </cell>
          <cell r="G578" t="str">
            <v>R</v>
          </cell>
        </row>
        <row r="579">
          <cell r="A579" t="str">
            <v>F01</v>
          </cell>
          <cell r="B579">
            <v>100902</v>
          </cell>
          <cell r="C579" t="str">
            <v>ABDUL RASHID KHAN</v>
          </cell>
          <cell r="D579">
            <v>12616</v>
          </cell>
          <cell r="E579">
            <v>501</v>
          </cell>
          <cell r="F579" t="str">
            <v>MUMBAI</v>
          </cell>
          <cell r="G579" t="str">
            <v>R</v>
          </cell>
        </row>
        <row r="580">
          <cell r="A580" t="str">
            <v>F02</v>
          </cell>
          <cell r="B580">
            <v>100516</v>
          </cell>
          <cell r="C580" t="str">
            <v>AMIT PRABHU</v>
          </cell>
          <cell r="D580">
            <v>12256</v>
          </cell>
          <cell r="E580">
            <v>501</v>
          </cell>
          <cell r="F580" t="str">
            <v>MUMBAI</v>
          </cell>
          <cell r="G580" t="str">
            <v>A</v>
          </cell>
        </row>
        <row r="581">
          <cell r="A581" t="str">
            <v>F03</v>
          </cell>
          <cell r="B581">
            <v>100518</v>
          </cell>
          <cell r="C581" t="str">
            <v>BABLA SHETTY</v>
          </cell>
          <cell r="D581">
            <v>12258</v>
          </cell>
          <cell r="E581">
            <v>501</v>
          </cell>
          <cell r="F581" t="str">
            <v>MUMBAI</v>
          </cell>
          <cell r="G581" t="str">
            <v>A</v>
          </cell>
        </row>
        <row r="582">
          <cell r="A582" t="str">
            <v>F04</v>
          </cell>
          <cell r="B582">
            <v>100497</v>
          </cell>
          <cell r="C582" t="str">
            <v>D V PARADKAR</v>
          </cell>
          <cell r="D582">
            <v>12237</v>
          </cell>
          <cell r="E582">
            <v>501</v>
          </cell>
          <cell r="F582" t="str">
            <v>MUMBAI</v>
          </cell>
          <cell r="G582" t="str">
            <v>A</v>
          </cell>
        </row>
        <row r="583">
          <cell r="A583" t="str">
            <v>F05</v>
          </cell>
          <cell r="B583">
            <v>100574</v>
          </cell>
          <cell r="C583" t="str">
            <v>DEEPAK SHARMA</v>
          </cell>
          <cell r="D583">
            <v>12318</v>
          </cell>
          <cell r="E583">
            <v>501</v>
          </cell>
          <cell r="F583" t="str">
            <v>MUMBAI</v>
          </cell>
          <cell r="G583" t="str">
            <v>A</v>
          </cell>
        </row>
        <row r="584">
          <cell r="A584" t="str">
            <v>F06</v>
          </cell>
          <cell r="B584">
            <v>100058</v>
          </cell>
          <cell r="C584" t="str">
            <v>DILIP SATHE</v>
          </cell>
          <cell r="D584">
            <v>11168</v>
          </cell>
          <cell r="E584">
            <v>501</v>
          </cell>
          <cell r="F584" t="str">
            <v>MUMBAI</v>
          </cell>
          <cell r="G584" t="str">
            <v>R</v>
          </cell>
        </row>
        <row r="585">
          <cell r="A585" t="str">
            <v>F07</v>
          </cell>
          <cell r="B585">
            <v>100643</v>
          </cell>
          <cell r="C585" t="str">
            <v>H V MEHTANI</v>
          </cell>
          <cell r="D585">
            <v>12387</v>
          </cell>
          <cell r="E585">
            <v>501</v>
          </cell>
          <cell r="F585" t="str">
            <v>MUMBAI</v>
          </cell>
          <cell r="G585" t="str">
            <v>A</v>
          </cell>
        </row>
        <row r="586">
          <cell r="A586" t="str">
            <v>F08</v>
          </cell>
          <cell r="B586">
            <v>100594</v>
          </cell>
          <cell r="C586" t="str">
            <v>HASMUKH G JAIN</v>
          </cell>
          <cell r="D586">
            <v>12338</v>
          </cell>
          <cell r="E586">
            <v>501</v>
          </cell>
          <cell r="F586" t="str">
            <v>MUMBAI</v>
          </cell>
          <cell r="G586" t="str">
            <v>R</v>
          </cell>
        </row>
        <row r="587">
          <cell r="A587" t="str">
            <v>F09</v>
          </cell>
          <cell r="B587">
            <v>100636</v>
          </cell>
          <cell r="C587" t="str">
            <v>HEMANT PANDYA</v>
          </cell>
          <cell r="D587">
            <v>12380</v>
          </cell>
          <cell r="E587">
            <v>501</v>
          </cell>
          <cell r="F587" t="str">
            <v>MUMBAI</v>
          </cell>
          <cell r="G587" t="str">
            <v>R</v>
          </cell>
        </row>
        <row r="588">
          <cell r="A588" t="str">
            <v>F10</v>
          </cell>
          <cell r="B588">
            <v>100893</v>
          </cell>
          <cell r="C588" t="str">
            <v>HEMANT UPADHYAY</v>
          </cell>
          <cell r="D588">
            <v>12607</v>
          </cell>
          <cell r="E588">
            <v>501</v>
          </cell>
          <cell r="F588" t="str">
            <v>SURAT</v>
          </cell>
          <cell r="G588" t="str">
            <v>R</v>
          </cell>
        </row>
        <row r="589">
          <cell r="A589" t="str">
            <v>F11</v>
          </cell>
          <cell r="B589">
            <v>100530</v>
          </cell>
          <cell r="C589" t="str">
            <v>JAGDISHCHANDRA N MODY</v>
          </cell>
          <cell r="D589">
            <v>12247</v>
          </cell>
          <cell r="E589">
            <v>501</v>
          </cell>
          <cell r="F589" t="str">
            <v>MUMBAI</v>
          </cell>
          <cell r="G589" t="str">
            <v>R</v>
          </cell>
        </row>
        <row r="590">
          <cell r="A590" t="str">
            <v>F12</v>
          </cell>
          <cell r="B590">
            <v>100657</v>
          </cell>
          <cell r="C590" t="str">
            <v>MAHESH BARANGULE</v>
          </cell>
          <cell r="D590">
            <v>12401</v>
          </cell>
          <cell r="E590">
            <v>501</v>
          </cell>
          <cell r="F590" t="str">
            <v>MUMBAI</v>
          </cell>
          <cell r="G590" t="str">
            <v>R</v>
          </cell>
        </row>
        <row r="591">
          <cell r="A591" t="str">
            <v>F13</v>
          </cell>
          <cell r="B591">
            <v>100908</v>
          </cell>
          <cell r="C591" t="str">
            <v>MANISHA SONANIS</v>
          </cell>
          <cell r="D591">
            <v>12622</v>
          </cell>
          <cell r="E591">
            <v>501</v>
          </cell>
          <cell r="F591" t="str">
            <v>MUMBAI</v>
          </cell>
          <cell r="G591" t="str">
            <v>R</v>
          </cell>
        </row>
        <row r="592">
          <cell r="A592" t="str">
            <v>F14</v>
          </cell>
          <cell r="B592">
            <v>100339</v>
          </cell>
          <cell r="C592" t="str">
            <v>MUKESH LALWANI</v>
          </cell>
          <cell r="D592">
            <v>12063</v>
          </cell>
          <cell r="E592">
            <v>501</v>
          </cell>
          <cell r="F592" t="str">
            <v>MUMBAI</v>
          </cell>
          <cell r="G592" t="str">
            <v>A</v>
          </cell>
        </row>
        <row r="593">
          <cell r="A593" t="str">
            <v>F15</v>
          </cell>
          <cell r="B593">
            <v>100259</v>
          </cell>
          <cell r="C593" t="str">
            <v>NELSON.LOBO</v>
          </cell>
          <cell r="D593">
            <v>11754</v>
          </cell>
          <cell r="E593">
            <v>501</v>
          </cell>
          <cell r="F593" t="str">
            <v>MUMBAI</v>
          </cell>
          <cell r="G593" t="str">
            <v>R</v>
          </cell>
        </row>
        <row r="594">
          <cell r="A594" t="str">
            <v>F16</v>
          </cell>
          <cell r="B594">
            <v>100344</v>
          </cell>
          <cell r="C594" t="str">
            <v>PRADEEP MALANDKAR</v>
          </cell>
          <cell r="D594">
            <v>11904</v>
          </cell>
          <cell r="E594">
            <v>501</v>
          </cell>
          <cell r="F594" t="str">
            <v>MUMBAI</v>
          </cell>
          <cell r="G594" t="str">
            <v>A</v>
          </cell>
        </row>
        <row r="595">
          <cell r="A595" t="str">
            <v>F17</v>
          </cell>
          <cell r="B595">
            <v>100595</v>
          </cell>
          <cell r="C595" t="str">
            <v>PRADEEP TAILOR</v>
          </cell>
          <cell r="D595">
            <v>12339</v>
          </cell>
          <cell r="E595">
            <v>501</v>
          </cell>
          <cell r="F595" t="str">
            <v>MUMBAI</v>
          </cell>
          <cell r="G595" t="str">
            <v>R</v>
          </cell>
        </row>
        <row r="596">
          <cell r="A596" t="str">
            <v>F18</v>
          </cell>
          <cell r="B596">
            <v>100272</v>
          </cell>
          <cell r="C596" t="str">
            <v>PRAKASH Y SOLASKAR</v>
          </cell>
          <cell r="D596">
            <v>11884</v>
          </cell>
          <cell r="E596">
            <v>501</v>
          </cell>
          <cell r="F596" t="str">
            <v>PEN</v>
          </cell>
          <cell r="G596" t="str">
            <v>R</v>
          </cell>
        </row>
        <row r="597">
          <cell r="A597" t="str">
            <v>F19</v>
          </cell>
          <cell r="B597">
            <v>100771</v>
          </cell>
          <cell r="C597" t="str">
            <v>RAJESH PAHLANI</v>
          </cell>
          <cell r="D597">
            <v>12485</v>
          </cell>
          <cell r="E597">
            <v>501</v>
          </cell>
          <cell r="F597" t="str">
            <v>MUMBAI</v>
          </cell>
          <cell r="G597" t="str">
            <v>A</v>
          </cell>
        </row>
        <row r="598">
          <cell r="A598" t="str">
            <v>F20</v>
          </cell>
          <cell r="B598">
            <v>100584</v>
          </cell>
          <cell r="C598" t="str">
            <v>S D MHATRE</v>
          </cell>
          <cell r="D598">
            <v>12328</v>
          </cell>
          <cell r="E598">
            <v>501</v>
          </cell>
          <cell r="F598" t="str">
            <v>MUMBAI</v>
          </cell>
          <cell r="G598" t="str">
            <v>R</v>
          </cell>
        </row>
        <row r="599">
          <cell r="A599" t="str">
            <v>F21</v>
          </cell>
          <cell r="B599">
            <v>100305</v>
          </cell>
          <cell r="C599" t="str">
            <v>SANTOSH DIAS</v>
          </cell>
          <cell r="D599">
            <v>11953</v>
          </cell>
          <cell r="E599">
            <v>501</v>
          </cell>
          <cell r="F599" t="str">
            <v>MUMBAI</v>
          </cell>
          <cell r="G599" t="str">
            <v>R</v>
          </cell>
        </row>
        <row r="600">
          <cell r="A600" t="str">
            <v>F22</v>
          </cell>
          <cell r="B600">
            <v>100573</v>
          </cell>
          <cell r="C600" t="str">
            <v>SANTOSH K PANDEY</v>
          </cell>
          <cell r="D600">
            <v>12317</v>
          </cell>
          <cell r="E600">
            <v>501</v>
          </cell>
          <cell r="F600" t="str">
            <v>MUMBAI</v>
          </cell>
          <cell r="G600" t="str">
            <v>A</v>
          </cell>
        </row>
        <row r="601">
          <cell r="A601" t="str">
            <v>F23</v>
          </cell>
          <cell r="B601">
            <v>100216</v>
          </cell>
          <cell r="C601" t="str">
            <v>SANTOSH.P.NAIK</v>
          </cell>
          <cell r="D601">
            <v>11653</v>
          </cell>
          <cell r="E601">
            <v>501</v>
          </cell>
          <cell r="F601" t="str">
            <v>MUMBAI</v>
          </cell>
          <cell r="G601" t="str">
            <v>A</v>
          </cell>
        </row>
        <row r="602">
          <cell r="A602" t="str">
            <v>F24</v>
          </cell>
          <cell r="B602">
            <v>100591</v>
          </cell>
          <cell r="C602" t="str">
            <v>SUJATA LOKE</v>
          </cell>
          <cell r="D602">
            <v>12335</v>
          </cell>
          <cell r="E602">
            <v>501</v>
          </cell>
          <cell r="F602" t="str">
            <v>MUMBAI</v>
          </cell>
          <cell r="G602" t="str">
            <v>A</v>
          </cell>
        </row>
        <row r="603">
          <cell r="A603" t="str">
            <v>F25</v>
          </cell>
          <cell r="B603">
            <v>100517</v>
          </cell>
          <cell r="C603" t="str">
            <v>SURESH KAROTIA</v>
          </cell>
          <cell r="D603">
            <v>12257</v>
          </cell>
          <cell r="E603">
            <v>501</v>
          </cell>
          <cell r="F603" t="str">
            <v>MUMBAI</v>
          </cell>
          <cell r="G603" t="str">
            <v>R</v>
          </cell>
        </row>
        <row r="604">
          <cell r="A604" t="str">
            <v>F26</v>
          </cell>
          <cell r="B604">
            <v>100907</v>
          </cell>
          <cell r="C604" t="str">
            <v>V V SURYAPRAKASH</v>
          </cell>
          <cell r="D604">
            <v>12621</v>
          </cell>
          <cell r="E604">
            <v>501</v>
          </cell>
          <cell r="F604" t="str">
            <v>MUMBAI</v>
          </cell>
          <cell r="G604" t="str">
            <v>R</v>
          </cell>
        </row>
        <row r="605">
          <cell r="A605" t="str">
            <v>F27</v>
          </cell>
          <cell r="B605">
            <v>100917</v>
          </cell>
          <cell r="C605" t="str">
            <v>PRADNYA KESARKAR</v>
          </cell>
          <cell r="D605">
            <v>12631</v>
          </cell>
          <cell r="E605">
            <v>501</v>
          </cell>
          <cell r="F605" t="str">
            <v>MUMBAI</v>
          </cell>
          <cell r="G605" t="str">
            <v>R</v>
          </cell>
        </row>
        <row r="606">
          <cell r="A606" t="str">
            <v>F28</v>
          </cell>
          <cell r="B606">
            <v>100940</v>
          </cell>
          <cell r="C606" t="str">
            <v>HITENDRA PATIL</v>
          </cell>
          <cell r="D606">
            <v>12654</v>
          </cell>
          <cell r="E606">
            <v>501</v>
          </cell>
          <cell r="F606" t="str">
            <v>MUMBAI</v>
          </cell>
          <cell r="G606" t="str">
            <v>A</v>
          </cell>
        </row>
        <row r="607">
          <cell r="A607" t="str">
            <v>F29</v>
          </cell>
          <cell r="B607">
            <v>100941</v>
          </cell>
          <cell r="C607" t="str">
            <v>VILAS GADKAR</v>
          </cell>
          <cell r="D607">
            <v>12655</v>
          </cell>
          <cell r="E607">
            <v>501</v>
          </cell>
          <cell r="F607" t="str">
            <v>MUMBAI</v>
          </cell>
          <cell r="G607" t="str">
            <v>R</v>
          </cell>
        </row>
        <row r="608">
          <cell r="A608" t="str">
            <v>F30</v>
          </cell>
          <cell r="B608">
            <v>100988</v>
          </cell>
          <cell r="C608" t="str">
            <v>KUNDAN DIWAN RAWAT</v>
          </cell>
          <cell r="D608">
            <v>12702</v>
          </cell>
          <cell r="E608">
            <v>501</v>
          </cell>
          <cell r="F608" t="str">
            <v>MUMBAI</v>
          </cell>
          <cell r="G608" t="str">
            <v>R</v>
          </cell>
        </row>
        <row r="609">
          <cell r="A609" t="str">
            <v>F31</v>
          </cell>
          <cell r="B609">
            <v>100992</v>
          </cell>
          <cell r="C609" t="str">
            <v>GAURANG PATEL</v>
          </cell>
          <cell r="D609">
            <v>12706</v>
          </cell>
          <cell r="E609">
            <v>501</v>
          </cell>
          <cell r="F609" t="str">
            <v>BARODA</v>
          </cell>
          <cell r="G609" t="str">
            <v>A</v>
          </cell>
        </row>
        <row r="610">
          <cell r="A610" t="str">
            <v>F32</v>
          </cell>
          <cell r="B610">
            <v>101003</v>
          </cell>
          <cell r="C610" t="str">
            <v>VIRENDRA YADAV</v>
          </cell>
          <cell r="D610">
            <v>12717</v>
          </cell>
          <cell r="E610">
            <v>501</v>
          </cell>
          <cell r="F610" t="str">
            <v>MUMBAI</v>
          </cell>
          <cell r="G610" t="str">
            <v>A</v>
          </cell>
        </row>
        <row r="611">
          <cell r="A611" t="str">
            <v>F33</v>
          </cell>
          <cell r="B611">
            <v>101010</v>
          </cell>
          <cell r="C611" t="str">
            <v>SHAIKH GULAM HUSSAIN R</v>
          </cell>
          <cell r="D611">
            <v>12724</v>
          </cell>
          <cell r="E611">
            <v>501</v>
          </cell>
          <cell r="F611" t="str">
            <v>MUMBAI</v>
          </cell>
          <cell r="G611" t="str">
            <v>R</v>
          </cell>
        </row>
        <row r="612">
          <cell r="A612" t="str">
            <v>F34</v>
          </cell>
          <cell r="B612">
            <v>101039</v>
          </cell>
          <cell r="C612" t="str">
            <v>ANSARI ASIF</v>
          </cell>
          <cell r="D612">
            <v>12753</v>
          </cell>
          <cell r="E612">
            <v>501</v>
          </cell>
          <cell r="F612" t="str">
            <v>MUMBAI</v>
          </cell>
          <cell r="G612" t="str">
            <v>A</v>
          </cell>
        </row>
        <row r="613">
          <cell r="A613" t="str">
            <v>F35</v>
          </cell>
          <cell r="B613">
            <v>100871</v>
          </cell>
          <cell r="C613" t="str">
            <v>BRIJEN NATH SHARMA</v>
          </cell>
          <cell r="D613">
            <v>12585</v>
          </cell>
          <cell r="E613">
            <v>502</v>
          </cell>
          <cell r="F613" t="str">
            <v>PUNE</v>
          </cell>
          <cell r="G613" t="str">
            <v>A</v>
          </cell>
        </row>
        <row r="614">
          <cell r="A614" t="str">
            <v>F36</v>
          </cell>
          <cell r="B614">
            <v>100356</v>
          </cell>
          <cell r="C614" t="str">
            <v>HEMANT DATTATRAYA HENDRE</v>
          </cell>
          <cell r="D614">
            <v>12081</v>
          </cell>
          <cell r="E614">
            <v>502</v>
          </cell>
          <cell r="F614" t="str">
            <v>KOLHAPUR</v>
          </cell>
          <cell r="G614" t="str">
            <v>A</v>
          </cell>
        </row>
        <row r="615">
          <cell r="A615" t="str">
            <v>F37</v>
          </cell>
          <cell r="B615">
            <v>100013</v>
          </cell>
          <cell r="C615" t="str">
            <v>J.F.SEQUEIRA</v>
          </cell>
          <cell r="D615">
            <v>11052</v>
          </cell>
          <cell r="E615">
            <v>502</v>
          </cell>
          <cell r="F615" t="str">
            <v>PANJIM</v>
          </cell>
          <cell r="G615" t="str">
            <v>A</v>
          </cell>
        </row>
        <row r="616">
          <cell r="A616" t="str">
            <v>F38</v>
          </cell>
          <cell r="B616">
            <v>100115</v>
          </cell>
          <cell r="C616" t="str">
            <v>M P KACHOLE</v>
          </cell>
          <cell r="D616">
            <v>11271</v>
          </cell>
          <cell r="E616">
            <v>502</v>
          </cell>
          <cell r="F616" t="str">
            <v>NASIK</v>
          </cell>
          <cell r="G616" t="str">
            <v>R</v>
          </cell>
        </row>
        <row r="617">
          <cell r="A617" t="str">
            <v>F39</v>
          </cell>
          <cell r="B617">
            <v>100463</v>
          </cell>
          <cell r="C617" t="str">
            <v>M S JAGUSHTE</v>
          </cell>
          <cell r="D617">
            <v>12198</v>
          </cell>
          <cell r="E617">
            <v>502</v>
          </cell>
          <cell r="F617" t="str">
            <v>KOLHAPUR</v>
          </cell>
          <cell r="G617" t="str">
            <v>R</v>
          </cell>
        </row>
        <row r="618">
          <cell r="A618" t="str">
            <v>F40</v>
          </cell>
          <cell r="B618">
            <v>100219</v>
          </cell>
          <cell r="C618" t="str">
            <v>MADHAV.B.MATOLE</v>
          </cell>
          <cell r="D618">
            <v>11671</v>
          </cell>
          <cell r="E618">
            <v>502</v>
          </cell>
          <cell r="F618" t="str">
            <v>PUNE</v>
          </cell>
          <cell r="G618" t="str">
            <v>A</v>
          </cell>
        </row>
        <row r="619">
          <cell r="A619" t="str">
            <v>F41</v>
          </cell>
          <cell r="B619">
            <v>100622</v>
          </cell>
          <cell r="C619" t="str">
            <v>MAHESH JAVERI</v>
          </cell>
          <cell r="D619">
            <v>12366</v>
          </cell>
          <cell r="E619">
            <v>502</v>
          </cell>
          <cell r="F619" t="str">
            <v>NASIK</v>
          </cell>
          <cell r="G619" t="str">
            <v>A</v>
          </cell>
        </row>
        <row r="620">
          <cell r="A620" t="str">
            <v>F42</v>
          </cell>
          <cell r="B620">
            <v>100154</v>
          </cell>
          <cell r="C620" t="str">
            <v>MANOJ DESAI</v>
          </cell>
          <cell r="D620">
            <v>11444</v>
          </cell>
          <cell r="E620">
            <v>502</v>
          </cell>
          <cell r="F620" t="str">
            <v>AHEMDABAD</v>
          </cell>
          <cell r="G620" t="str">
            <v>R</v>
          </cell>
        </row>
        <row r="621">
          <cell r="A621" t="str">
            <v>F45</v>
          </cell>
          <cell r="B621">
            <v>100056</v>
          </cell>
          <cell r="C621" t="str">
            <v>P. TATOOSKAR</v>
          </cell>
          <cell r="D621">
            <v>11159</v>
          </cell>
          <cell r="E621">
            <v>502</v>
          </cell>
          <cell r="F621" t="str">
            <v>AURANGABAD</v>
          </cell>
          <cell r="G621" t="str">
            <v>R</v>
          </cell>
        </row>
        <row r="622">
          <cell r="A622" t="str">
            <v>F46</v>
          </cell>
          <cell r="B622">
            <v>100198</v>
          </cell>
          <cell r="C622" t="str">
            <v>P.M.VIJAYAN</v>
          </cell>
          <cell r="D622">
            <v>11603</v>
          </cell>
          <cell r="E622">
            <v>502</v>
          </cell>
          <cell r="F622" t="str">
            <v>KOLHAPUR</v>
          </cell>
          <cell r="G622" t="str">
            <v>R</v>
          </cell>
        </row>
        <row r="623">
          <cell r="A623" t="str">
            <v>F47</v>
          </cell>
          <cell r="B623">
            <v>100065</v>
          </cell>
          <cell r="C623" t="str">
            <v>P.S.THAKUR</v>
          </cell>
          <cell r="D623">
            <v>11190</v>
          </cell>
          <cell r="E623">
            <v>502</v>
          </cell>
          <cell r="F623" t="str">
            <v>NAGPUR</v>
          </cell>
          <cell r="G623" t="str">
            <v>A</v>
          </cell>
        </row>
        <row r="624">
          <cell r="A624" t="str">
            <v>F48</v>
          </cell>
          <cell r="B624">
            <v>100195</v>
          </cell>
          <cell r="C624" t="str">
            <v>PRAKASH.P.MHASKE</v>
          </cell>
          <cell r="D624">
            <v>11587</v>
          </cell>
          <cell r="E624">
            <v>502</v>
          </cell>
          <cell r="F624" t="str">
            <v>AMRAOTI</v>
          </cell>
          <cell r="G624" t="str">
            <v>A</v>
          </cell>
        </row>
        <row r="625">
          <cell r="A625" t="str">
            <v>F49</v>
          </cell>
          <cell r="B625">
            <v>100358</v>
          </cell>
          <cell r="C625" t="str">
            <v>PRASANNA MADHUKAR PUKALE</v>
          </cell>
          <cell r="D625">
            <v>12082</v>
          </cell>
          <cell r="E625">
            <v>502</v>
          </cell>
          <cell r="F625" t="str">
            <v>SOLAPUR</v>
          </cell>
          <cell r="G625" t="str">
            <v>A</v>
          </cell>
        </row>
        <row r="626">
          <cell r="A626" t="str">
            <v>F50</v>
          </cell>
          <cell r="B626">
            <v>100039</v>
          </cell>
          <cell r="C626" t="str">
            <v>PROBAL SEN</v>
          </cell>
          <cell r="D626">
            <v>11128</v>
          </cell>
          <cell r="E626">
            <v>501</v>
          </cell>
          <cell r="F626" t="str">
            <v>MUMBAI</v>
          </cell>
          <cell r="G626" t="str">
            <v>R</v>
          </cell>
        </row>
        <row r="627">
          <cell r="A627" t="str">
            <v>F51</v>
          </cell>
          <cell r="B627">
            <v>100303</v>
          </cell>
          <cell r="C627" t="str">
            <v>REGI JOHN</v>
          </cell>
          <cell r="D627">
            <v>11932</v>
          </cell>
          <cell r="E627">
            <v>502</v>
          </cell>
          <cell r="F627" t="str">
            <v>NAGPUR</v>
          </cell>
          <cell r="G627" t="str">
            <v>R</v>
          </cell>
        </row>
        <row r="628">
          <cell r="A628" t="str">
            <v>F52</v>
          </cell>
          <cell r="B628">
            <v>100628</v>
          </cell>
          <cell r="C628" t="str">
            <v>S A PATADE</v>
          </cell>
          <cell r="D628">
            <v>12372</v>
          </cell>
          <cell r="E628">
            <v>502</v>
          </cell>
          <cell r="F628" t="str">
            <v>NASIK</v>
          </cell>
          <cell r="G628" t="str">
            <v>A</v>
          </cell>
        </row>
        <row r="629">
          <cell r="A629" t="str">
            <v>F53</v>
          </cell>
          <cell r="B629">
            <v>100563</v>
          </cell>
          <cell r="C629" t="str">
            <v>S S PASRICHA</v>
          </cell>
          <cell r="D629">
            <v>12307</v>
          </cell>
          <cell r="E629">
            <v>501</v>
          </cell>
          <cell r="F629" t="str">
            <v>MUMBAI</v>
          </cell>
          <cell r="G629" t="str">
            <v>R</v>
          </cell>
        </row>
        <row r="630">
          <cell r="A630" t="str">
            <v>F54</v>
          </cell>
          <cell r="B630">
            <v>100222</v>
          </cell>
          <cell r="C630" t="str">
            <v>S.H.DEDAGE</v>
          </cell>
          <cell r="D630">
            <v>11687</v>
          </cell>
          <cell r="E630">
            <v>502</v>
          </cell>
          <cell r="F630" t="str">
            <v>PUNE</v>
          </cell>
          <cell r="G630" t="str">
            <v>A</v>
          </cell>
        </row>
        <row r="631">
          <cell r="A631" t="str">
            <v>F55</v>
          </cell>
          <cell r="B631">
            <v>100519</v>
          </cell>
          <cell r="C631" t="str">
            <v>SACHIN DARAK</v>
          </cell>
          <cell r="D631">
            <v>12259</v>
          </cell>
          <cell r="E631">
            <v>502</v>
          </cell>
          <cell r="F631" t="str">
            <v>PUNE</v>
          </cell>
          <cell r="G631" t="str">
            <v>R</v>
          </cell>
        </row>
        <row r="632">
          <cell r="A632" t="str">
            <v>F56</v>
          </cell>
          <cell r="B632">
            <v>100107</v>
          </cell>
          <cell r="C632" t="str">
            <v>SANJAY K. KAMAT TARCAR</v>
          </cell>
          <cell r="D632">
            <v>11247</v>
          </cell>
          <cell r="E632">
            <v>502</v>
          </cell>
          <cell r="F632" t="str">
            <v>PANJIM</v>
          </cell>
          <cell r="G632" t="str">
            <v>A</v>
          </cell>
        </row>
        <row r="633">
          <cell r="A633" t="str">
            <v>F57</v>
          </cell>
          <cell r="B633">
            <v>100232</v>
          </cell>
          <cell r="C633" t="str">
            <v>SHIRISH M. KANZADE</v>
          </cell>
          <cell r="D633">
            <v>11723</v>
          </cell>
          <cell r="E633">
            <v>502</v>
          </cell>
          <cell r="F633" t="str">
            <v>AKOLA</v>
          </cell>
          <cell r="G633" t="str">
            <v>A</v>
          </cell>
        </row>
        <row r="634">
          <cell r="A634" t="str">
            <v>F58</v>
          </cell>
          <cell r="B634">
            <v>100445</v>
          </cell>
          <cell r="C634" t="str">
            <v>SUBHASH A CHOUGULE</v>
          </cell>
          <cell r="D634">
            <v>12178</v>
          </cell>
          <cell r="E634">
            <v>502</v>
          </cell>
          <cell r="F634" t="str">
            <v>AURANGABAD</v>
          </cell>
          <cell r="G634" t="str">
            <v>R</v>
          </cell>
        </row>
        <row r="635">
          <cell r="A635" t="str">
            <v>F59</v>
          </cell>
          <cell r="B635">
            <v>100338</v>
          </cell>
          <cell r="C635" t="str">
            <v>SUBHASH CHARLIKAR</v>
          </cell>
          <cell r="D635">
            <v>12054</v>
          </cell>
          <cell r="E635">
            <v>502</v>
          </cell>
          <cell r="F635" t="str">
            <v>CHANDRAPUR</v>
          </cell>
          <cell r="G635" t="str">
            <v>A</v>
          </cell>
        </row>
        <row r="636">
          <cell r="A636" t="str">
            <v>F60</v>
          </cell>
          <cell r="B636">
            <v>100234</v>
          </cell>
          <cell r="C636" t="str">
            <v>UDAY.M.KANJIKAR</v>
          </cell>
          <cell r="D636">
            <v>11735</v>
          </cell>
          <cell r="E636">
            <v>502</v>
          </cell>
          <cell r="F636" t="str">
            <v>DHULE</v>
          </cell>
          <cell r="G636" t="str">
            <v>R</v>
          </cell>
        </row>
        <row r="637">
          <cell r="A637" t="str">
            <v>F61</v>
          </cell>
          <cell r="B637">
            <v>100215</v>
          </cell>
          <cell r="C637" t="str">
            <v>VISHWANATH.PATIL</v>
          </cell>
          <cell r="D637">
            <v>11650</v>
          </cell>
          <cell r="E637">
            <v>502</v>
          </cell>
          <cell r="F637" t="str">
            <v>AURANGABAD</v>
          </cell>
          <cell r="G637" t="str">
            <v>R</v>
          </cell>
        </row>
        <row r="638">
          <cell r="A638" t="str">
            <v>F62</v>
          </cell>
          <cell r="B638">
            <v>100304</v>
          </cell>
          <cell r="C638" t="str">
            <v>Y V MATE</v>
          </cell>
          <cell r="D638">
            <v>11933</v>
          </cell>
          <cell r="E638">
            <v>502</v>
          </cell>
          <cell r="F638" t="str">
            <v>NASIK</v>
          </cell>
          <cell r="G638" t="str">
            <v>R</v>
          </cell>
        </row>
        <row r="639">
          <cell r="A639" t="str">
            <v>F63</v>
          </cell>
          <cell r="B639">
            <v>100920</v>
          </cell>
          <cell r="C639" t="str">
            <v>ANANTKUMAR MULE</v>
          </cell>
          <cell r="D639">
            <v>12634</v>
          </cell>
          <cell r="E639">
            <v>502</v>
          </cell>
          <cell r="F639" t="str">
            <v>KARAD</v>
          </cell>
          <cell r="G639" t="str">
            <v>R</v>
          </cell>
        </row>
        <row r="640">
          <cell r="A640" t="str">
            <v>F64</v>
          </cell>
          <cell r="B640">
            <v>100921</v>
          </cell>
          <cell r="C640" t="str">
            <v>SANTOSH JAMDAR</v>
          </cell>
          <cell r="D640">
            <v>12635</v>
          </cell>
          <cell r="E640">
            <v>502</v>
          </cell>
          <cell r="F640" t="str">
            <v>KOLHAPUR</v>
          </cell>
          <cell r="G640" t="str">
            <v>R</v>
          </cell>
        </row>
        <row r="641">
          <cell r="A641" t="str">
            <v>F65</v>
          </cell>
          <cell r="B641">
            <v>100930</v>
          </cell>
          <cell r="C641" t="str">
            <v>ASHISH GOGATE</v>
          </cell>
          <cell r="D641">
            <v>12644</v>
          </cell>
          <cell r="E641">
            <v>502</v>
          </cell>
          <cell r="F641" t="str">
            <v>NAGPUR</v>
          </cell>
          <cell r="G641" t="str">
            <v>R</v>
          </cell>
        </row>
        <row r="642">
          <cell r="A642" t="str">
            <v>F66</v>
          </cell>
          <cell r="B642">
            <v>101037</v>
          </cell>
          <cell r="C642" t="str">
            <v>MADHUKANT S PATIL</v>
          </cell>
          <cell r="D642">
            <v>12751</v>
          </cell>
          <cell r="E642">
            <v>502</v>
          </cell>
          <cell r="F642" t="str">
            <v>CHINCHWAD</v>
          </cell>
          <cell r="G642" t="str">
            <v>A</v>
          </cell>
        </row>
        <row r="643">
          <cell r="A643" t="str">
            <v>F67</v>
          </cell>
          <cell r="B643">
            <v>101038</v>
          </cell>
          <cell r="C643" t="str">
            <v>NITIN WASULE</v>
          </cell>
          <cell r="D643">
            <v>12752</v>
          </cell>
          <cell r="E643">
            <v>502</v>
          </cell>
          <cell r="F643" t="str">
            <v>NAGPUR</v>
          </cell>
          <cell r="G643" t="str">
            <v>A</v>
          </cell>
        </row>
        <row r="644">
          <cell r="A644" t="str">
            <v>F68</v>
          </cell>
          <cell r="B644">
            <v>101092</v>
          </cell>
          <cell r="C644" t="str">
            <v>SUHAS VIJAYKUMAR THAWARE</v>
          </cell>
          <cell r="D644">
            <v>12806</v>
          </cell>
          <cell r="E644">
            <v>502</v>
          </cell>
          <cell r="F644" t="str">
            <v>AHMEDNAGAR</v>
          </cell>
          <cell r="G644" t="str">
            <v>A</v>
          </cell>
        </row>
        <row r="645">
          <cell r="A645" t="str">
            <v>F69</v>
          </cell>
          <cell r="B645">
            <v>101095</v>
          </cell>
          <cell r="C645" t="str">
            <v>RAFIQUE N JAMIDAR</v>
          </cell>
          <cell r="D645">
            <v>12809</v>
          </cell>
          <cell r="E645">
            <v>502</v>
          </cell>
          <cell r="F645" t="str">
            <v>PUNE</v>
          </cell>
          <cell r="G645" t="str">
            <v>R</v>
          </cell>
        </row>
        <row r="646">
          <cell r="A646" t="str">
            <v>F70</v>
          </cell>
          <cell r="B646">
            <v>100158</v>
          </cell>
          <cell r="C646" t="str">
            <v>ANIL KUMAR CHOPRA</v>
          </cell>
          <cell r="D646">
            <v>11453</v>
          </cell>
          <cell r="E646">
            <v>503</v>
          </cell>
          <cell r="F646" t="str">
            <v>GUNA-M.P.</v>
          </cell>
          <cell r="G646" t="str">
            <v>R</v>
          </cell>
        </row>
        <row r="647">
          <cell r="A647" t="str">
            <v>F71</v>
          </cell>
          <cell r="B647">
            <v>100165</v>
          </cell>
          <cell r="C647" t="str">
            <v>BHARAT CHAWLA</v>
          </cell>
          <cell r="D647">
            <v>11470</v>
          </cell>
          <cell r="E647">
            <v>503</v>
          </cell>
          <cell r="F647" t="str">
            <v>GWALIOR</v>
          </cell>
          <cell r="G647" t="str">
            <v>A</v>
          </cell>
        </row>
        <row r="648">
          <cell r="A648" t="str">
            <v>F72</v>
          </cell>
          <cell r="B648">
            <v>100564</v>
          </cell>
          <cell r="C648" t="str">
            <v>D PHANEENDRA</v>
          </cell>
          <cell r="D648">
            <v>12308</v>
          </cell>
          <cell r="E648">
            <v>503</v>
          </cell>
          <cell r="F648" t="str">
            <v>VIZAG</v>
          </cell>
          <cell r="G648" t="str">
            <v>R</v>
          </cell>
        </row>
        <row r="649">
          <cell r="A649" t="str">
            <v>F73</v>
          </cell>
          <cell r="B649">
            <v>100385</v>
          </cell>
          <cell r="C649" t="str">
            <v>D RAGHUWANSHI</v>
          </cell>
          <cell r="D649">
            <v>12120</v>
          </cell>
          <cell r="E649">
            <v>503</v>
          </cell>
          <cell r="F649" t="str">
            <v>INDORE</v>
          </cell>
          <cell r="G649" t="str">
            <v>R</v>
          </cell>
        </row>
        <row r="650">
          <cell r="A650" t="str">
            <v>F74</v>
          </cell>
          <cell r="B650">
            <v>100254</v>
          </cell>
          <cell r="C650" t="str">
            <v>JITENDRA S. JADHAV</v>
          </cell>
          <cell r="D650">
            <v>11727</v>
          </cell>
          <cell r="E650">
            <v>503</v>
          </cell>
          <cell r="F650" t="str">
            <v>KHANDWA-M.P.</v>
          </cell>
          <cell r="G650" t="str">
            <v>R</v>
          </cell>
        </row>
        <row r="651">
          <cell r="A651" t="str">
            <v>F75</v>
          </cell>
          <cell r="B651">
            <v>100389</v>
          </cell>
          <cell r="C651" t="str">
            <v>LIYAQAT H KHAN</v>
          </cell>
          <cell r="D651">
            <v>12126</v>
          </cell>
          <cell r="E651">
            <v>503</v>
          </cell>
          <cell r="F651" t="str">
            <v>JABALPUR</v>
          </cell>
          <cell r="G651" t="str">
            <v>A</v>
          </cell>
        </row>
        <row r="652">
          <cell r="A652" t="str">
            <v>F76</v>
          </cell>
          <cell r="B652">
            <v>100214</v>
          </cell>
          <cell r="C652" t="str">
            <v>MOHAN.SINGH.DONDERIA</v>
          </cell>
          <cell r="D652">
            <v>11654</v>
          </cell>
          <cell r="E652">
            <v>503</v>
          </cell>
          <cell r="F652" t="str">
            <v>INDORE</v>
          </cell>
          <cell r="G652" t="str">
            <v>A</v>
          </cell>
        </row>
        <row r="653">
          <cell r="A653" t="str">
            <v>F77</v>
          </cell>
          <cell r="B653">
            <v>100213</v>
          </cell>
          <cell r="C653" t="str">
            <v>N MALIK</v>
          </cell>
          <cell r="D653">
            <v>11652</v>
          </cell>
          <cell r="E653">
            <v>503</v>
          </cell>
          <cell r="F653" t="str">
            <v>KATNI-M.P.</v>
          </cell>
          <cell r="G653" t="str">
            <v>A</v>
          </cell>
        </row>
        <row r="654">
          <cell r="A654" t="str">
            <v>F78</v>
          </cell>
          <cell r="B654">
            <v>100501</v>
          </cell>
          <cell r="C654" t="str">
            <v>NIRANJAN  MANDAL</v>
          </cell>
          <cell r="D654">
            <v>12244</v>
          </cell>
          <cell r="E654">
            <v>503</v>
          </cell>
          <cell r="F654" t="str">
            <v>SATNA</v>
          </cell>
          <cell r="G654" t="str">
            <v>R</v>
          </cell>
        </row>
        <row r="655">
          <cell r="A655" t="str">
            <v>F79</v>
          </cell>
          <cell r="B655">
            <v>100353</v>
          </cell>
          <cell r="C655" t="str">
            <v>PRAMOD KUMAR</v>
          </cell>
          <cell r="D655">
            <v>12087</v>
          </cell>
          <cell r="E655">
            <v>503</v>
          </cell>
          <cell r="F655" t="str">
            <v>INDORE</v>
          </cell>
          <cell r="G655" t="str">
            <v>A</v>
          </cell>
        </row>
        <row r="656">
          <cell r="A656" t="str">
            <v>F80</v>
          </cell>
          <cell r="B656">
            <v>100619</v>
          </cell>
          <cell r="C656" t="str">
            <v>PRASANNA MANDALGI</v>
          </cell>
          <cell r="D656">
            <v>12363</v>
          </cell>
          <cell r="E656">
            <v>503</v>
          </cell>
          <cell r="F656" t="str">
            <v>INDORE</v>
          </cell>
          <cell r="G656" t="str">
            <v>R</v>
          </cell>
        </row>
        <row r="657">
          <cell r="A657" t="str">
            <v>F81</v>
          </cell>
          <cell r="B657">
            <v>100887</v>
          </cell>
          <cell r="C657" t="str">
            <v>S L SONAWANE</v>
          </cell>
          <cell r="D657">
            <v>12601</v>
          </cell>
          <cell r="E657">
            <v>503</v>
          </cell>
          <cell r="F657" t="str">
            <v>JALGAON</v>
          </cell>
          <cell r="G657" t="str">
            <v>R</v>
          </cell>
        </row>
        <row r="658">
          <cell r="A658" t="str">
            <v>F82</v>
          </cell>
          <cell r="B658">
            <v>100055</v>
          </cell>
          <cell r="C658" t="str">
            <v>S.K.GAUR</v>
          </cell>
          <cell r="D658">
            <v>11138</v>
          </cell>
          <cell r="E658">
            <v>503</v>
          </cell>
          <cell r="F658" t="str">
            <v>UJJAIN</v>
          </cell>
          <cell r="G658" t="str">
            <v>A</v>
          </cell>
        </row>
        <row r="659">
          <cell r="A659" t="str">
            <v>F83</v>
          </cell>
          <cell r="B659">
            <v>100386</v>
          </cell>
          <cell r="C659" t="str">
            <v>SANDEEP GHOSH</v>
          </cell>
          <cell r="D659">
            <v>12123</v>
          </cell>
          <cell r="E659">
            <v>503</v>
          </cell>
          <cell r="F659" t="str">
            <v>BHOPAL</v>
          </cell>
          <cell r="G659" t="str">
            <v>R</v>
          </cell>
        </row>
        <row r="660">
          <cell r="A660" t="str">
            <v>F84</v>
          </cell>
          <cell r="B660">
            <v>100759</v>
          </cell>
          <cell r="C660" t="str">
            <v>SUCHINT JOSHI</v>
          </cell>
          <cell r="D660">
            <v>12473</v>
          </cell>
          <cell r="E660">
            <v>503</v>
          </cell>
          <cell r="F660" t="str">
            <v>INDORE</v>
          </cell>
          <cell r="G660" t="str">
            <v>R</v>
          </cell>
        </row>
        <row r="661">
          <cell r="A661" t="str">
            <v>F85</v>
          </cell>
          <cell r="B661">
            <v>100886</v>
          </cell>
          <cell r="C661" t="str">
            <v>SUMEDH SAHASRABUDDHE</v>
          </cell>
          <cell r="D661">
            <v>12600</v>
          </cell>
          <cell r="E661">
            <v>503</v>
          </cell>
          <cell r="F661" t="str">
            <v>BHOPAL</v>
          </cell>
          <cell r="G661" t="str">
            <v>R</v>
          </cell>
        </row>
        <row r="662">
          <cell r="A662" t="str">
            <v>F86</v>
          </cell>
          <cell r="B662">
            <v>100049</v>
          </cell>
          <cell r="C662" t="str">
            <v>V.R.IYER</v>
          </cell>
          <cell r="D662">
            <v>11125</v>
          </cell>
          <cell r="E662">
            <v>503</v>
          </cell>
          <cell r="F662" t="str">
            <v>JABALPUR</v>
          </cell>
          <cell r="G662" t="str">
            <v>R</v>
          </cell>
        </row>
        <row r="663">
          <cell r="A663" t="str">
            <v>F87</v>
          </cell>
          <cell r="B663">
            <v>100586</v>
          </cell>
          <cell r="C663" t="str">
            <v>VISHAL KAPIL</v>
          </cell>
          <cell r="D663">
            <v>12330</v>
          </cell>
          <cell r="E663">
            <v>503</v>
          </cell>
          <cell r="F663" t="str">
            <v>INDORE</v>
          </cell>
          <cell r="G663" t="str">
            <v>A</v>
          </cell>
        </row>
        <row r="664">
          <cell r="A664" t="str">
            <v>F88</v>
          </cell>
          <cell r="B664">
            <v>100459</v>
          </cell>
          <cell r="C664" t="str">
            <v>ANIL SHARMA</v>
          </cell>
          <cell r="D664">
            <v>12192</v>
          </cell>
          <cell r="E664">
            <v>503</v>
          </cell>
          <cell r="F664" t="str">
            <v>SAGAR M.P.</v>
          </cell>
          <cell r="G664" t="str">
            <v>R</v>
          </cell>
        </row>
        <row r="665">
          <cell r="A665" t="str">
            <v>F89</v>
          </cell>
          <cell r="B665">
            <v>100995</v>
          </cell>
          <cell r="C665" t="str">
            <v>A UPADHYAYA</v>
          </cell>
          <cell r="D665">
            <v>12709</v>
          </cell>
          <cell r="E665">
            <v>503</v>
          </cell>
          <cell r="F665" t="str">
            <v>RATLAM</v>
          </cell>
          <cell r="G665" t="str">
            <v>R</v>
          </cell>
        </row>
        <row r="666">
          <cell r="A666" t="str">
            <v>F90</v>
          </cell>
          <cell r="B666">
            <v>101017</v>
          </cell>
          <cell r="C666" t="str">
            <v>DEVENDRA KUMAR</v>
          </cell>
          <cell r="D666">
            <v>12731</v>
          </cell>
          <cell r="E666">
            <v>503</v>
          </cell>
          <cell r="F666" t="str">
            <v>SAHARANPUR</v>
          </cell>
          <cell r="G666" t="str">
            <v>R</v>
          </cell>
        </row>
        <row r="667">
          <cell r="A667" t="str">
            <v>F91</v>
          </cell>
          <cell r="B667">
            <v>101134</v>
          </cell>
          <cell r="C667" t="str">
            <v>A KHATRI</v>
          </cell>
          <cell r="D667">
            <v>12848</v>
          </cell>
          <cell r="E667">
            <v>503</v>
          </cell>
          <cell r="F667" t="str">
            <v>BHOPAL</v>
          </cell>
          <cell r="G667" t="str">
            <v>R</v>
          </cell>
        </row>
        <row r="668">
          <cell r="A668" t="str">
            <v>F92</v>
          </cell>
          <cell r="B668">
            <v>101140</v>
          </cell>
          <cell r="C668" t="str">
            <v>THUMKESH KHERA</v>
          </cell>
          <cell r="D668">
            <v>12854</v>
          </cell>
          <cell r="E668">
            <v>503</v>
          </cell>
          <cell r="F668" t="str">
            <v>BHOPAL</v>
          </cell>
          <cell r="G668" t="str">
            <v>R</v>
          </cell>
        </row>
        <row r="669">
          <cell r="A669" t="str">
            <v>F93</v>
          </cell>
          <cell r="B669">
            <v>101141</v>
          </cell>
          <cell r="C669" t="str">
            <v>NITESH TIWARI</v>
          </cell>
          <cell r="D669">
            <v>12855</v>
          </cell>
          <cell r="E669">
            <v>503</v>
          </cell>
          <cell r="F669" t="str">
            <v>INDORE</v>
          </cell>
          <cell r="G669" t="str">
            <v>R</v>
          </cell>
        </row>
        <row r="670">
          <cell r="A670" t="str">
            <v>F94</v>
          </cell>
          <cell r="B670">
            <v>101143</v>
          </cell>
          <cell r="C670" t="str">
            <v>MOHIT WAHI</v>
          </cell>
          <cell r="D670">
            <v>12857</v>
          </cell>
          <cell r="E670">
            <v>503</v>
          </cell>
          <cell r="F670" t="str">
            <v>JABALPUR</v>
          </cell>
          <cell r="G670" t="str">
            <v>A</v>
          </cell>
        </row>
        <row r="671">
          <cell r="A671" t="str">
            <v>F95</v>
          </cell>
          <cell r="B671">
            <v>101224</v>
          </cell>
          <cell r="C671" t="str">
            <v>MAHAVIR DHARIWAL</v>
          </cell>
          <cell r="D671">
            <v>19238</v>
          </cell>
          <cell r="E671">
            <v>503</v>
          </cell>
          <cell r="F671" t="str">
            <v>INDORE</v>
          </cell>
          <cell r="G671" t="str">
            <v>R</v>
          </cell>
        </row>
        <row r="672">
          <cell r="A672" t="str">
            <v>F96</v>
          </cell>
          <cell r="B672">
            <v>101225</v>
          </cell>
          <cell r="C672" t="str">
            <v>R P GHATIA</v>
          </cell>
          <cell r="D672">
            <v>12939</v>
          </cell>
          <cell r="E672">
            <v>503</v>
          </cell>
          <cell r="F672" t="str">
            <v>RATLAM</v>
          </cell>
          <cell r="G672" t="str">
            <v>A</v>
          </cell>
        </row>
        <row r="673">
          <cell r="A673" t="str">
            <v>F97</v>
          </cell>
          <cell r="B673">
            <v>101271</v>
          </cell>
          <cell r="C673" t="str">
            <v>CHANDRA SHEKHAR TIWARI</v>
          </cell>
          <cell r="D673">
            <v>12985</v>
          </cell>
          <cell r="E673">
            <v>503</v>
          </cell>
          <cell r="F673" t="str">
            <v>SAUGOR</v>
          </cell>
          <cell r="G673" t="str">
            <v>A</v>
          </cell>
        </row>
        <row r="674">
          <cell r="A674" t="str">
            <v>F98</v>
          </cell>
          <cell r="B674">
            <v>101272</v>
          </cell>
          <cell r="C674" t="str">
            <v>RITIN SHUKLA</v>
          </cell>
          <cell r="D674">
            <v>12986</v>
          </cell>
          <cell r="E674">
            <v>503</v>
          </cell>
          <cell r="F674" t="str">
            <v>BILASPUR</v>
          </cell>
          <cell r="G674" t="str">
            <v>A</v>
          </cell>
        </row>
        <row r="675">
          <cell r="A675" t="str">
            <v>G01</v>
          </cell>
          <cell r="B675">
            <v>100627</v>
          </cell>
          <cell r="C675" t="str">
            <v>A S SANDHU</v>
          </cell>
          <cell r="D675">
            <v>12371</v>
          </cell>
          <cell r="E675">
            <v>504</v>
          </cell>
          <cell r="F675" t="str">
            <v>SRIGANGANAGAR</v>
          </cell>
          <cell r="G675" t="str">
            <v>A</v>
          </cell>
        </row>
        <row r="676">
          <cell r="A676" t="str">
            <v>G02</v>
          </cell>
          <cell r="B676">
            <v>100885</v>
          </cell>
          <cell r="C676" t="str">
            <v>AJAY K UPADHYAY</v>
          </cell>
          <cell r="D676">
            <v>12599</v>
          </cell>
          <cell r="E676">
            <v>504</v>
          </cell>
          <cell r="F676" t="str">
            <v>JAIPUR</v>
          </cell>
          <cell r="G676" t="str">
            <v>R</v>
          </cell>
        </row>
        <row r="677">
          <cell r="A677" t="str">
            <v>G03</v>
          </cell>
          <cell r="B677">
            <v>100390</v>
          </cell>
          <cell r="C677" t="str">
            <v>ARGHYA SINHA</v>
          </cell>
          <cell r="D677">
            <v>12127</v>
          </cell>
          <cell r="E677">
            <v>504</v>
          </cell>
          <cell r="F677" t="str">
            <v>CHHINDWARA</v>
          </cell>
          <cell r="G677" t="str">
            <v>R</v>
          </cell>
        </row>
        <row r="678">
          <cell r="A678" t="str">
            <v>G04</v>
          </cell>
          <cell r="B678">
            <v>100141</v>
          </cell>
          <cell r="C678" t="str">
            <v>ARUN SAXENA</v>
          </cell>
          <cell r="D678">
            <v>11319</v>
          </cell>
          <cell r="E678">
            <v>504</v>
          </cell>
          <cell r="F678" t="str">
            <v>JAIPUR</v>
          </cell>
          <cell r="G678" t="str">
            <v>R</v>
          </cell>
        </row>
        <row r="679">
          <cell r="A679" t="str">
            <v>G05</v>
          </cell>
          <cell r="B679">
            <v>100460</v>
          </cell>
          <cell r="C679" t="str">
            <v>ASIF QURAISHI</v>
          </cell>
          <cell r="D679">
            <v>12193</v>
          </cell>
          <cell r="E679">
            <v>504</v>
          </cell>
          <cell r="F679" t="str">
            <v>BILASPUR</v>
          </cell>
          <cell r="G679" t="str">
            <v>R</v>
          </cell>
        </row>
        <row r="680">
          <cell r="A680" t="str">
            <v>G06</v>
          </cell>
          <cell r="B680">
            <v>100667</v>
          </cell>
          <cell r="C680" t="str">
            <v>AVIJIT MAJUMDAR</v>
          </cell>
          <cell r="D680">
            <v>12411</v>
          </cell>
          <cell r="E680">
            <v>504</v>
          </cell>
          <cell r="F680" t="str">
            <v>RAIPUR</v>
          </cell>
          <cell r="G680" t="str">
            <v>R</v>
          </cell>
        </row>
        <row r="681">
          <cell r="A681" t="str">
            <v>G07</v>
          </cell>
          <cell r="B681">
            <v>100375</v>
          </cell>
          <cell r="C681" t="str">
            <v>BIPENDRA KUMAR SINGH</v>
          </cell>
          <cell r="D681">
            <v>12109</v>
          </cell>
          <cell r="E681">
            <v>504</v>
          </cell>
          <cell r="F681" t="str">
            <v>KOTA</v>
          </cell>
          <cell r="G681" t="str">
            <v>R</v>
          </cell>
        </row>
        <row r="682">
          <cell r="A682" t="str">
            <v>G08</v>
          </cell>
          <cell r="B682">
            <v>100348</v>
          </cell>
          <cell r="C682" t="str">
            <v>DEVENDRA SHARMA</v>
          </cell>
          <cell r="D682">
            <v>11919</v>
          </cell>
          <cell r="E682">
            <v>504</v>
          </cell>
          <cell r="F682" t="str">
            <v>AJMER</v>
          </cell>
          <cell r="G682" t="str">
            <v>R</v>
          </cell>
        </row>
        <row r="683">
          <cell r="A683" t="str">
            <v>G09</v>
          </cell>
          <cell r="B683">
            <v>100364</v>
          </cell>
          <cell r="C683" t="str">
            <v>GYANESH SAXENA</v>
          </cell>
          <cell r="D683">
            <v>12079</v>
          </cell>
          <cell r="E683">
            <v>504</v>
          </cell>
          <cell r="F683" t="str">
            <v>JAIPUR</v>
          </cell>
          <cell r="G683" t="str">
            <v>R</v>
          </cell>
        </row>
        <row r="684">
          <cell r="A684" t="str">
            <v>G10</v>
          </cell>
          <cell r="B684">
            <v>100904</v>
          </cell>
          <cell r="C684" t="str">
            <v>KULDEEP DOBRIYAL</v>
          </cell>
          <cell r="D684">
            <v>12618</v>
          </cell>
          <cell r="E684">
            <v>504</v>
          </cell>
          <cell r="F684" t="str">
            <v>AJMER</v>
          </cell>
          <cell r="G684" t="str">
            <v>R</v>
          </cell>
        </row>
        <row r="685">
          <cell r="A685" t="str">
            <v>G11</v>
          </cell>
          <cell r="B685">
            <v>100527</v>
          </cell>
          <cell r="C685" t="str">
            <v>LOKESH TAK</v>
          </cell>
          <cell r="D685">
            <v>12267</v>
          </cell>
          <cell r="E685">
            <v>504</v>
          </cell>
          <cell r="F685" t="str">
            <v>JODHPUR</v>
          </cell>
          <cell r="G685" t="str">
            <v>R</v>
          </cell>
        </row>
        <row r="686">
          <cell r="A686" t="str">
            <v>G12</v>
          </cell>
          <cell r="B686">
            <v>100420</v>
          </cell>
          <cell r="C686" t="str">
            <v>MANISH GOEL</v>
          </cell>
          <cell r="D686">
            <v>12162</v>
          </cell>
          <cell r="E686">
            <v>504</v>
          </cell>
          <cell r="F686" t="str">
            <v>JODHPUR</v>
          </cell>
          <cell r="G686" t="str">
            <v>R</v>
          </cell>
        </row>
        <row r="687">
          <cell r="A687" t="str">
            <v>G13</v>
          </cell>
          <cell r="B687">
            <v>100387</v>
          </cell>
          <cell r="C687" t="str">
            <v>N TRIVEDI</v>
          </cell>
          <cell r="D687">
            <v>12124</v>
          </cell>
          <cell r="E687">
            <v>504</v>
          </cell>
          <cell r="F687" t="str">
            <v>DURG</v>
          </cell>
          <cell r="G687" t="str">
            <v>A</v>
          </cell>
        </row>
        <row r="688">
          <cell r="A688" t="str">
            <v>G14</v>
          </cell>
          <cell r="B688">
            <v>100489</v>
          </cell>
          <cell r="C688" t="str">
            <v>NARENDRA JAIMAN</v>
          </cell>
          <cell r="D688">
            <v>12222</v>
          </cell>
          <cell r="E688">
            <v>504</v>
          </cell>
          <cell r="F688" t="str">
            <v>JAIPUR</v>
          </cell>
          <cell r="G688" t="str">
            <v>R</v>
          </cell>
        </row>
        <row r="689">
          <cell r="A689" t="str">
            <v>G15</v>
          </cell>
          <cell r="B689">
            <v>100046</v>
          </cell>
          <cell r="C689" t="str">
            <v>P.K.MAGAN</v>
          </cell>
          <cell r="D689">
            <v>11147</v>
          </cell>
          <cell r="E689">
            <v>504</v>
          </cell>
          <cell r="F689" t="str">
            <v>BIKANER</v>
          </cell>
          <cell r="G689" t="str">
            <v>A</v>
          </cell>
        </row>
        <row r="690">
          <cell r="A690" t="str">
            <v>G16</v>
          </cell>
          <cell r="B690">
            <v>100911</v>
          </cell>
          <cell r="C690" t="str">
            <v>PANKAJ SHARMA</v>
          </cell>
          <cell r="D690">
            <v>12625</v>
          </cell>
          <cell r="E690">
            <v>504</v>
          </cell>
          <cell r="F690" t="str">
            <v>DELHI</v>
          </cell>
          <cell r="G690" t="str">
            <v>R</v>
          </cell>
        </row>
        <row r="691">
          <cell r="A691" t="str">
            <v>G17</v>
          </cell>
          <cell r="B691">
            <v>100345</v>
          </cell>
          <cell r="C691" t="str">
            <v>PREMASIS.B.NANDA</v>
          </cell>
          <cell r="D691">
            <v>11915</v>
          </cell>
          <cell r="E691">
            <v>504</v>
          </cell>
          <cell r="F691" t="str">
            <v>RAIPUR</v>
          </cell>
          <cell r="G691" t="str">
            <v>R</v>
          </cell>
        </row>
        <row r="692">
          <cell r="A692" t="str">
            <v>G18</v>
          </cell>
          <cell r="B692">
            <v>100281</v>
          </cell>
          <cell r="C692" t="str">
            <v>R.P.S.BINDRA</v>
          </cell>
          <cell r="D692">
            <v>11824</v>
          </cell>
          <cell r="E692">
            <v>504</v>
          </cell>
          <cell r="F692" t="str">
            <v>JAIPUR</v>
          </cell>
          <cell r="G692" t="str">
            <v>R</v>
          </cell>
        </row>
        <row r="693">
          <cell r="A693" t="str">
            <v>G19</v>
          </cell>
          <cell r="B693">
            <v>100166</v>
          </cell>
          <cell r="C693" t="str">
            <v>SANJAY SINGH SISODIA</v>
          </cell>
          <cell r="D693">
            <v>11472</v>
          </cell>
          <cell r="E693">
            <v>504</v>
          </cell>
          <cell r="F693" t="str">
            <v>UDAIPUR</v>
          </cell>
          <cell r="G693" t="str">
            <v>R</v>
          </cell>
        </row>
        <row r="694">
          <cell r="A694" t="str">
            <v>G20</v>
          </cell>
          <cell r="B694">
            <v>100812</v>
          </cell>
          <cell r="C694" t="str">
            <v>UMESH BALANI</v>
          </cell>
          <cell r="D694">
            <v>12528</v>
          </cell>
          <cell r="E694">
            <v>504</v>
          </cell>
          <cell r="F694" t="str">
            <v>JODHPUR</v>
          </cell>
          <cell r="G694" t="str">
            <v>R</v>
          </cell>
        </row>
        <row r="695">
          <cell r="A695" t="str">
            <v>G21</v>
          </cell>
          <cell r="B695">
            <v>100347</v>
          </cell>
          <cell r="C695" t="str">
            <v>VIJAY GAUR</v>
          </cell>
          <cell r="D695">
            <v>11918</v>
          </cell>
          <cell r="E695">
            <v>504</v>
          </cell>
          <cell r="F695" t="str">
            <v>JAIPUR</v>
          </cell>
          <cell r="G695" t="str">
            <v>R</v>
          </cell>
        </row>
        <row r="696">
          <cell r="A696" t="str">
            <v>G22</v>
          </cell>
          <cell r="B696">
            <v>100937</v>
          </cell>
          <cell r="C696" t="str">
            <v>VIRENDRA DAGIA</v>
          </cell>
          <cell r="D696">
            <v>12651</v>
          </cell>
          <cell r="E696">
            <v>504</v>
          </cell>
          <cell r="F696" t="str">
            <v>RAJKOT</v>
          </cell>
          <cell r="G696" t="str">
            <v>A</v>
          </cell>
        </row>
        <row r="697">
          <cell r="A697" t="str">
            <v>G23</v>
          </cell>
          <cell r="B697">
            <v>100962</v>
          </cell>
          <cell r="C697" t="str">
            <v>GAURANG THAKKAR</v>
          </cell>
          <cell r="D697">
            <v>12676</v>
          </cell>
          <cell r="E697">
            <v>504</v>
          </cell>
          <cell r="F697" t="str">
            <v>NADIAD</v>
          </cell>
          <cell r="G697" t="str">
            <v>R</v>
          </cell>
        </row>
        <row r="698">
          <cell r="A698" t="str">
            <v>G24</v>
          </cell>
          <cell r="B698">
            <v>101137</v>
          </cell>
          <cell r="C698" t="str">
            <v>AMIT MADHVI</v>
          </cell>
          <cell r="D698">
            <v>12851</v>
          </cell>
          <cell r="E698">
            <v>504</v>
          </cell>
          <cell r="F698" t="str">
            <v>JODHPUR</v>
          </cell>
          <cell r="G698" t="str">
            <v>R</v>
          </cell>
        </row>
        <row r="699">
          <cell r="A699" t="str">
            <v>G25</v>
          </cell>
          <cell r="B699">
            <v>101150</v>
          </cell>
          <cell r="C699" t="str">
            <v>MAYANK BHARDWAJ</v>
          </cell>
          <cell r="D699">
            <v>12864</v>
          </cell>
          <cell r="E699">
            <v>504</v>
          </cell>
          <cell r="F699" t="str">
            <v>AJMER</v>
          </cell>
          <cell r="G699" t="str">
            <v>R</v>
          </cell>
        </row>
        <row r="700">
          <cell r="A700" t="str">
            <v>G26</v>
          </cell>
          <cell r="B700">
            <v>101155</v>
          </cell>
          <cell r="C700" t="str">
            <v>DHIRAJ KUMAR</v>
          </cell>
          <cell r="D700">
            <v>12869</v>
          </cell>
          <cell r="E700">
            <v>504</v>
          </cell>
          <cell r="F700" t="str">
            <v>SIKAR</v>
          </cell>
          <cell r="G700" t="str">
            <v>A</v>
          </cell>
        </row>
        <row r="701">
          <cell r="A701" t="str">
            <v>G30</v>
          </cell>
          <cell r="B701">
            <v>100570</v>
          </cell>
          <cell r="C701" t="str">
            <v>AKHIL SHAIKH</v>
          </cell>
          <cell r="D701">
            <v>12314</v>
          </cell>
          <cell r="E701">
            <v>505</v>
          </cell>
          <cell r="F701" t="str">
            <v>JUNAGADH</v>
          </cell>
          <cell r="G701" t="str">
            <v>A</v>
          </cell>
        </row>
        <row r="702">
          <cell r="A702" t="str">
            <v>G31</v>
          </cell>
          <cell r="B702">
            <v>100520</v>
          </cell>
          <cell r="C702" t="str">
            <v>AMAR SOMVANSHI</v>
          </cell>
          <cell r="D702">
            <v>12260</v>
          </cell>
          <cell r="E702">
            <v>505</v>
          </cell>
          <cell r="F702" t="str">
            <v>BARODA</v>
          </cell>
          <cell r="G702" t="str">
            <v>A</v>
          </cell>
        </row>
        <row r="703">
          <cell r="A703" t="str">
            <v>G32</v>
          </cell>
          <cell r="B703">
            <v>100128</v>
          </cell>
          <cell r="C703" t="str">
            <v>BHAVESH DESAI</v>
          </cell>
          <cell r="D703">
            <v>11406</v>
          </cell>
          <cell r="E703">
            <v>505</v>
          </cell>
          <cell r="F703" t="str">
            <v>BHAVNAGAR</v>
          </cell>
          <cell r="G703" t="str">
            <v>A</v>
          </cell>
        </row>
        <row r="704">
          <cell r="A704" t="str">
            <v>G33</v>
          </cell>
          <cell r="B704">
            <v>100398</v>
          </cell>
          <cell r="C704" t="str">
            <v>CHIRAG MODI</v>
          </cell>
          <cell r="D704">
            <v>11946</v>
          </cell>
          <cell r="E704">
            <v>505</v>
          </cell>
          <cell r="F704" t="str">
            <v>AHMEDABAD</v>
          </cell>
          <cell r="G704" t="str">
            <v>R</v>
          </cell>
        </row>
        <row r="705">
          <cell r="A705" t="str">
            <v>G34</v>
          </cell>
          <cell r="B705">
            <v>100185</v>
          </cell>
          <cell r="C705" t="str">
            <v>H.TANWANI</v>
          </cell>
          <cell r="D705">
            <v>11552</v>
          </cell>
          <cell r="E705">
            <v>505</v>
          </cell>
          <cell r="F705" t="str">
            <v>AHMEDABAD</v>
          </cell>
          <cell r="G705" t="str">
            <v>A</v>
          </cell>
        </row>
        <row r="706">
          <cell r="A706" t="str">
            <v>G35</v>
          </cell>
          <cell r="B706">
            <v>100404</v>
          </cell>
          <cell r="C706" t="str">
            <v>KIRAN M GANDHI</v>
          </cell>
          <cell r="D706">
            <v>11959</v>
          </cell>
          <cell r="E706">
            <v>505</v>
          </cell>
          <cell r="F706" t="str">
            <v>SURAT</v>
          </cell>
          <cell r="G706" t="str">
            <v>A</v>
          </cell>
        </row>
        <row r="707">
          <cell r="A707" t="str">
            <v>G36</v>
          </cell>
          <cell r="B707">
            <v>100359</v>
          </cell>
          <cell r="C707" t="str">
            <v>MUKUNDBHAI SHETH</v>
          </cell>
          <cell r="D707">
            <v>12084</v>
          </cell>
          <cell r="E707">
            <v>505</v>
          </cell>
          <cell r="F707" t="str">
            <v>AHMEDABAD</v>
          </cell>
          <cell r="G707" t="str">
            <v>R</v>
          </cell>
        </row>
        <row r="708">
          <cell r="A708" t="str">
            <v>G37</v>
          </cell>
          <cell r="B708">
            <v>100392</v>
          </cell>
          <cell r="C708" t="str">
            <v>NITINKUMAR K PATEL</v>
          </cell>
          <cell r="D708">
            <v>12133</v>
          </cell>
          <cell r="E708">
            <v>505</v>
          </cell>
          <cell r="F708" t="str">
            <v>HIMATNAGAR</v>
          </cell>
          <cell r="G708" t="str">
            <v>A</v>
          </cell>
        </row>
        <row r="709">
          <cell r="A709" t="str">
            <v>G38</v>
          </cell>
          <cell r="B709">
            <v>100316</v>
          </cell>
          <cell r="C709" t="str">
            <v>P A SHAH</v>
          </cell>
          <cell r="D709">
            <v>11883</v>
          </cell>
          <cell r="E709">
            <v>505</v>
          </cell>
          <cell r="F709" t="str">
            <v>BARODA</v>
          </cell>
          <cell r="G709" t="str">
            <v>A</v>
          </cell>
        </row>
        <row r="710">
          <cell r="A710" t="str">
            <v>G39</v>
          </cell>
          <cell r="B710">
            <v>100629</v>
          </cell>
          <cell r="C710" t="str">
            <v>R T MER</v>
          </cell>
          <cell r="D710">
            <v>12373</v>
          </cell>
          <cell r="E710">
            <v>505</v>
          </cell>
          <cell r="F710" t="str">
            <v>RAJKOT</v>
          </cell>
          <cell r="G710" t="str">
            <v>R</v>
          </cell>
        </row>
        <row r="711">
          <cell r="A711" t="str">
            <v>G40</v>
          </cell>
          <cell r="B711">
            <v>100278</v>
          </cell>
          <cell r="C711" t="str">
            <v>RAJESH.N.DHIR</v>
          </cell>
          <cell r="D711">
            <v>11819</v>
          </cell>
          <cell r="E711">
            <v>505</v>
          </cell>
          <cell r="F711" t="str">
            <v>JAMNAGAR</v>
          </cell>
          <cell r="G711" t="str">
            <v>R</v>
          </cell>
        </row>
        <row r="712">
          <cell r="A712" t="str">
            <v>G41</v>
          </cell>
          <cell r="B712">
            <v>100567</v>
          </cell>
          <cell r="C712" t="str">
            <v>RAKESH PATEL</v>
          </cell>
          <cell r="D712">
            <v>12311</v>
          </cell>
          <cell r="E712">
            <v>505</v>
          </cell>
          <cell r="F712" t="str">
            <v>NADIAD</v>
          </cell>
          <cell r="G712" t="str">
            <v>R</v>
          </cell>
        </row>
        <row r="713">
          <cell r="A713" t="str">
            <v>G42</v>
          </cell>
          <cell r="B713">
            <v>100160</v>
          </cell>
          <cell r="C713" t="str">
            <v>SANJEEV KUMAR SHAH</v>
          </cell>
          <cell r="D713">
            <v>11454</v>
          </cell>
          <cell r="E713">
            <v>505</v>
          </cell>
          <cell r="F713" t="str">
            <v>AHMEDABAD</v>
          </cell>
          <cell r="G713" t="str">
            <v>A</v>
          </cell>
        </row>
        <row r="714">
          <cell r="A714" t="str">
            <v>G43</v>
          </cell>
          <cell r="B714">
            <v>100360</v>
          </cell>
          <cell r="C714" t="str">
            <v>SHAILESH JOSHI</v>
          </cell>
          <cell r="D714">
            <v>12085</v>
          </cell>
          <cell r="E714">
            <v>505</v>
          </cell>
          <cell r="F714" t="str">
            <v>MAHESANA</v>
          </cell>
          <cell r="G714" t="str">
            <v>A</v>
          </cell>
        </row>
        <row r="715">
          <cell r="A715" t="str">
            <v>G44</v>
          </cell>
          <cell r="B715">
            <v>100277</v>
          </cell>
          <cell r="C715" t="str">
            <v>VIMAL.D.KAKAIYA</v>
          </cell>
          <cell r="D715">
            <v>11818</v>
          </cell>
          <cell r="E715">
            <v>505</v>
          </cell>
          <cell r="F715" t="str">
            <v>BHUJ</v>
          </cell>
          <cell r="G715" t="str">
            <v>R</v>
          </cell>
        </row>
        <row r="716">
          <cell r="A716" t="str">
            <v>G45</v>
          </cell>
          <cell r="B716">
            <v>100891</v>
          </cell>
          <cell r="C716" t="str">
            <v>VIRAL SHAH</v>
          </cell>
          <cell r="D716">
            <v>12605</v>
          </cell>
          <cell r="E716">
            <v>505</v>
          </cell>
          <cell r="F716" t="str">
            <v>AHMEDABAD</v>
          </cell>
          <cell r="G716" t="str">
            <v>A</v>
          </cell>
        </row>
        <row r="717">
          <cell r="A717" t="str">
            <v>G46</v>
          </cell>
          <cell r="B717">
            <v>100984</v>
          </cell>
          <cell r="C717" t="str">
            <v>RISHI KESHARWANI</v>
          </cell>
          <cell r="D717">
            <v>12698</v>
          </cell>
          <cell r="E717">
            <v>505</v>
          </cell>
          <cell r="F717" t="str">
            <v>INDORE</v>
          </cell>
          <cell r="G717" t="str">
            <v>R</v>
          </cell>
        </row>
        <row r="718">
          <cell r="A718" t="str">
            <v>G47</v>
          </cell>
          <cell r="B718">
            <v>101251</v>
          </cell>
          <cell r="C718" t="str">
            <v>SHIRISH JAIN</v>
          </cell>
          <cell r="D718">
            <v>12965</v>
          </cell>
          <cell r="E718">
            <v>505</v>
          </cell>
          <cell r="F718" t="str">
            <v>SURAT</v>
          </cell>
          <cell r="G718" t="str">
            <v>R</v>
          </cell>
        </row>
        <row r="719">
          <cell r="A719" t="str">
            <v>G48</v>
          </cell>
          <cell r="B719">
            <v>101291</v>
          </cell>
          <cell r="C719" t="str">
            <v>N SHASTRI</v>
          </cell>
          <cell r="D719">
            <v>13005</v>
          </cell>
          <cell r="E719">
            <v>505</v>
          </cell>
          <cell r="F719" t="str">
            <v>AHMEDABAD</v>
          </cell>
          <cell r="G719" t="str">
            <v>A</v>
          </cell>
        </row>
        <row r="720">
          <cell r="A720" t="str">
            <v>G50</v>
          </cell>
          <cell r="B720">
            <v>100621</v>
          </cell>
          <cell r="C720" t="str">
            <v>A K BHASIN</v>
          </cell>
          <cell r="D720">
            <v>12365</v>
          </cell>
          <cell r="E720">
            <v>506</v>
          </cell>
          <cell r="F720" t="str">
            <v>DELHI</v>
          </cell>
          <cell r="G720" t="str">
            <v>R</v>
          </cell>
        </row>
        <row r="721">
          <cell r="A721" t="str">
            <v>G51</v>
          </cell>
          <cell r="B721">
            <v>100028</v>
          </cell>
          <cell r="C721" t="str">
            <v>A.K.BHANOT</v>
          </cell>
          <cell r="D721">
            <v>11092</v>
          </cell>
          <cell r="E721">
            <v>506</v>
          </cell>
          <cell r="F721" t="str">
            <v>NEW DELHI</v>
          </cell>
          <cell r="G721" t="str">
            <v>R</v>
          </cell>
        </row>
        <row r="722">
          <cell r="A722" t="str">
            <v>G52</v>
          </cell>
          <cell r="B722">
            <v>100699</v>
          </cell>
          <cell r="C722" t="str">
            <v>ANAND SABHARWAL</v>
          </cell>
          <cell r="D722">
            <v>12413</v>
          </cell>
          <cell r="E722">
            <v>506</v>
          </cell>
          <cell r="F722" t="str">
            <v>DELHI</v>
          </cell>
          <cell r="G722" t="str">
            <v>R</v>
          </cell>
        </row>
        <row r="723">
          <cell r="A723" t="str">
            <v>G53</v>
          </cell>
          <cell r="B723">
            <v>100491</v>
          </cell>
          <cell r="C723" t="str">
            <v>BHASKAR JHA</v>
          </cell>
          <cell r="D723">
            <v>12227</v>
          </cell>
          <cell r="E723">
            <v>506</v>
          </cell>
          <cell r="F723" t="str">
            <v>DELHI</v>
          </cell>
          <cell r="G723" t="str">
            <v>R</v>
          </cell>
        </row>
        <row r="724">
          <cell r="A724" t="str">
            <v>G54</v>
          </cell>
          <cell r="B724">
            <v>100900</v>
          </cell>
          <cell r="C724" t="str">
            <v>BHAVISHYA GABA</v>
          </cell>
          <cell r="D724">
            <v>12614</v>
          </cell>
          <cell r="E724">
            <v>506</v>
          </cell>
          <cell r="F724" t="str">
            <v>DELHI</v>
          </cell>
          <cell r="G724" t="str">
            <v>R</v>
          </cell>
        </row>
        <row r="725">
          <cell r="A725" t="str">
            <v>G55</v>
          </cell>
          <cell r="B725">
            <v>100054</v>
          </cell>
          <cell r="C725" t="str">
            <v>C.C.MOHANDAS</v>
          </cell>
          <cell r="D725">
            <v>11158</v>
          </cell>
          <cell r="E725">
            <v>506</v>
          </cell>
          <cell r="F725" t="str">
            <v>NEW DELHI</v>
          </cell>
          <cell r="G725" t="str">
            <v>R</v>
          </cell>
        </row>
        <row r="726">
          <cell r="A726" t="str">
            <v>G56</v>
          </cell>
          <cell r="B726">
            <v>100609</v>
          </cell>
          <cell r="C726" t="str">
            <v>CHANDER SHEKHAR</v>
          </cell>
          <cell r="D726">
            <v>12353</v>
          </cell>
          <cell r="E726">
            <v>506</v>
          </cell>
          <cell r="F726" t="str">
            <v>DELHI</v>
          </cell>
          <cell r="G726" t="str">
            <v>R</v>
          </cell>
        </row>
        <row r="727">
          <cell r="A727" t="str">
            <v>G57</v>
          </cell>
          <cell r="B727">
            <v>100866</v>
          </cell>
          <cell r="C727" t="str">
            <v>GAUTAM DILBAGHI</v>
          </cell>
          <cell r="D727">
            <v>12580</v>
          </cell>
          <cell r="E727">
            <v>506</v>
          </cell>
          <cell r="F727" t="str">
            <v>NOIDA-U.P.</v>
          </cell>
          <cell r="G727" t="str">
            <v>R</v>
          </cell>
        </row>
        <row r="728">
          <cell r="A728" t="str">
            <v>G58</v>
          </cell>
          <cell r="B728">
            <v>100901</v>
          </cell>
          <cell r="C728" t="str">
            <v>GOPAL KAPOOR</v>
          </cell>
          <cell r="D728">
            <v>12615</v>
          </cell>
          <cell r="E728">
            <v>506</v>
          </cell>
          <cell r="F728" t="str">
            <v>MEERUT</v>
          </cell>
          <cell r="G728" t="str">
            <v>R</v>
          </cell>
        </row>
        <row r="729">
          <cell r="A729" t="str">
            <v>G59</v>
          </cell>
          <cell r="B729">
            <v>100865</v>
          </cell>
          <cell r="C729" t="str">
            <v>HARSH SAMBHER</v>
          </cell>
          <cell r="D729">
            <v>12579</v>
          </cell>
          <cell r="E729">
            <v>506</v>
          </cell>
          <cell r="F729" t="str">
            <v>DELHI</v>
          </cell>
          <cell r="G729" t="str">
            <v>R</v>
          </cell>
        </row>
        <row r="730">
          <cell r="A730" t="str">
            <v>G60</v>
          </cell>
          <cell r="B730">
            <v>100008</v>
          </cell>
          <cell r="C730" t="str">
            <v>LALIT SURI</v>
          </cell>
          <cell r="D730">
            <v>11035</v>
          </cell>
          <cell r="E730">
            <v>506</v>
          </cell>
          <cell r="F730" t="str">
            <v>DELHI</v>
          </cell>
          <cell r="G730" t="str">
            <v>A</v>
          </cell>
        </row>
        <row r="731">
          <cell r="A731" t="str">
            <v>G61</v>
          </cell>
          <cell r="B731">
            <v>100490</v>
          </cell>
          <cell r="C731" t="str">
            <v>MADHU MANGAL KAUSHAL</v>
          </cell>
          <cell r="D731">
            <v>12226</v>
          </cell>
          <cell r="E731">
            <v>506</v>
          </cell>
          <cell r="F731" t="str">
            <v>DELHI</v>
          </cell>
          <cell r="G731" t="str">
            <v>R</v>
          </cell>
        </row>
        <row r="732">
          <cell r="A732" t="str">
            <v>G62</v>
          </cell>
          <cell r="B732">
            <v>100870</v>
          </cell>
          <cell r="C732" t="str">
            <v>MANINDRA PAL SINGH</v>
          </cell>
          <cell r="D732">
            <v>12584</v>
          </cell>
          <cell r="E732">
            <v>506</v>
          </cell>
          <cell r="F732" t="str">
            <v>AMRITSAR</v>
          </cell>
          <cell r="G732" t="str">
            <v>R</v>
          </cell>
        </row>
        <row r="733">
          <cell r="A733" t="str">
            <v>G63</v>
          </cell>
          <cell r="B733">
            <v>100446</v>
          </cell>
          <cell r="C733" t="str">
            <v>NAVDEEP KUMAR SHARMA</v>
          </cell>
          <cell r="D733">
            <v>12175</v>
          </cell>
          <cell r="E733">
            <v>506</v>
          </cell>
          <cell r="F733" t="str">
            <v>DELHI</v>
          </cell>
          <cell r="G733" t="str">
            <v>R</v>
          </cell>
        </row>
        <row r="734">
          <cell r="A734" t="str">
            <v>G64</v>
          </cell>
          <cell r="B734">
            <v>100867</v>
          </cell>
          <cell r="C734" t="str">
            <v>RAMAN KUMAR ATTRI</v>
          </cell>
          <cell r="D734">
            <v>12581</v>
          </cell>
          <cell r="E734">
            <v>506</v>
          </cell>
          <cell r="F734" t="str">
            <v>KANPUR</v>
          </cell>
          <cell r="G734" t="str">
            <v>R</v>
          </cell>
        </row>
        <row r="735">
          <cell r="A735" t="str">
            <v>G65</v>
          </cell>
          <cell r="B735">
            <v>100351</v>
          </cell>
          <cell r="C735" t="str">
            <v>SANJAY WALI</v>
          </cell>
          <cell r="D735">
            <v>12076</v>
          </cell>
          <cell r="E735">
            <v>506</v>
          </cell>
          <cell r="F735" t="str">
            <v>DELHI</v>
          </cell>
          <cell r="G735" t="str">
            <v>A</v>
          </cell>
        </row>
        <row r="736">
          <cell r="A736" t="str">
            <v>G66</v>
          </cell>
          <cell r="B736">
            <v>100869</v>
          </cell>
          <cell r="C736" t="str">
            <v>VINAY RAZDAN</v>
          </cell>
          <cell r="D736">
            <v>12583</v>
          </cell>
          <cell r="E736">
            <v>506</v>
          </cell>
          <cell r="F736" t="str">
            <v>DELHI</v>
          </cell>
          <cell r="G736" t="str">
            <v>R</v>
          </cell>
        </row>
        <row r="737">
          <cell r="A737" t="str">
            <v>G67</v>
          </cell>
          <cell r="B737">
            <v>100919</v>
          </cell>
          <cell r="C737" t="str">
            <v>ROHIT KAPOOR</v>
          </cell>
          <cell r="D737">
            <v>12633</v>
          </cell>
          <cell r="E737">
            <v>506</v>
          </cell>
          <cell r="F737" t="str">
            <v>DELHI</v>
          </cell>
          <cell r="G737" t="str">
            <v>R</v>
          </cell>
        </row>
        <row r="738">
          <cell r="A738" t="str">
            <v>G68</v>
          </cell>
          <cell r="B738">
            <v>100938</v>
          </cell>
          <cell r="C738" t="str">
            <v>SURINDER SINGH JASSAL</v>
          </cell>
          <cell r="D738">
            <v>12652</v>
          </cell>
          <cell r="E738">
            <v>506</v>
          </cell>
          <cell r="F738" t="str">
            <v>DELHI</v>
          </cell>
          <cell r="G738" t="str">
            <v>R</v>
          </cell>
        </row>
        <row r="739">
          <cell r="A739" t="str">
            <v>G69</v>
          </cell>
          <cell r="B739">
            <v>100983</v>
          </cell>
          <cell r="C739" t="str">
            <v>INDUMATI SONI</v>
          </cell>
          <cell r="D739">
            <v>12697</v>
          </cell>
          <cell r="E739">
            <v>506</v>
          </cell>
          <cell r="F739" t="str">
            <v>DELHI</v>
          </cell>
          <cell r="G739" t="str">
            <v>R</v>
          </cell>
        </row>
        <row r="740">
          <cell r="A740" t="str">
            <v>G70</v>
          </cell>
          <cell r="B740">
            <v>100422</v>
          </cell>
          <cell r="C740" t="str">
            <v>ANIL KUMAR SARAN</v>
          </cell>
          <cell r="D740">
            <v>12161</v>
          </cell>
          <cell r="E740">
            <v>507</v>
          </cell>
          <cell r="F740" t="str">
            <v>MUZAFFARNAGAR</v>
          </cell>
          <cell r="G740" t="str">
            <v>R</v>
          </cell>
        </row>
        <row r="741">
          <cell r="A741" t="str">
            <v>G71</v>
          </cell>
          <cell r="B741">
            <v>100146</v>
          </cell>
          <cell r="C741" t="str">
            <v>ARVIND KUMAR TIWARI</v>
          </cell>
          <cell r="D741">
            <v>11424</v>
          </cell>
          <cell r="E741">
            <v>507</v>
          </cell>
          <cell r="F741" t="str">
            <v>KANPUR</v>
          </cell>
          <cell r="G741" t="str">
            <v>R</v>
          </cell>
        </row>
        <row r="742">
          <cell r="A742" t="str">
            <v>G72</v>
          </cell>
          <cell r="B742">
            <v>100569</v>
          </cell>
          <cell r="C742" t="str">
            <v>ASHISH TEWARI</v>
          </cell>
          <cell r="D742">
            <v>12313</v>
          </cell>
          <cell r="E742">
            <v>507</v>
          </cell>
          <cell r="F742" t="str">
            <v>LUCKNOW</v>
          </cell>
          <cell r="G742" t="str">
            <v>A</v>
          </cell>
        </row>
        <row r="743">
          <cell r="A743" t="str">
            <v>G73</v>
          </cell>
          <cell r="B743">
            <v>100868</v>
          </cell>
          <cell r="C743" t="str">
            <v>ASHOK KUMAR SINGH</v>
          </cell>
          <cell r="D743">
            <v>12582</v>
          </cell>
          <cell r="E743">
            <v>507</v>
          </cell>
          <cell r="F743" t="str">
            <v>LUCKNOW</v>
          </cell>
          <cell r="G743" t="str">
            <v>A</v>
          </cell>
        </row>
        <row r="744">
          <cell r="A744" t="str">
            <v>G74</v>
          </cell>
          <cell r="B744">
            <v>100207</v>
          </cell>
          <cell r="C744" t="str">
            <v>DHEERAJ.JAITLY</v>
          </cell>
          <cell r="D744">
            <v>11627</v>
          </cell>
          <cell r="E744">
            <v>507</v>
          </cell>
          <cell r="F744" t="str">
            <v>BUDUAN (U.P.)</v>
          </cell>
          <cell r="G744" t="str">
            <v>R</v>
          </cell>
        </row>
        <row r="745">
          <cell r="A745" t="str">
            <v>G75</v>
          </cell>
          <cell r="B745">
            <v>100415</v>
          </cell>
          <cell r="C745" t="str">
            <v>GEETALI BASU</v>
          </cell>
          <cell r="D745">
            <v>12149</v>
          </cell>
          <cell r="E745">
            <v>507</v>
          </cell>
          <cell r="F745" t="str">
            <v>ALLAHABAD</v>
          </cell>
          <cell r="G745" t="str">
            <v>R</v>
          </cell>
        </row>
        <row r="746">
          <cell r="A746" t="str">
            <v>G76</v>
          </cell>
          <cell r="B746">
            <v>100318</v>
          </cell>
          <cell r="C746" t="str">
            <v>KAJAL SAHA</v>
          </cell>
          <cell r="D746">
            <v>12019</v>
          </cell>
          <cell r="E746">
            <v>507</v>
          </cell>
          <cell r="F746" t="str">
            <v>ALLAHABAD</v>
          </cell>
          <cell r="G746" t="str">
            <v>R</v>
          </cell>
        </row>
        <row r="747">
          <cell r="A747" t="str">
            <v>G77</v>
          </cell>
          <cell r="B747">
            <v>100139</v>
          </cell>
          <cell r="C747" t="str">
            <v>M.A.KHAN</v>
          </cell>
          <cell r="D747">
            <v>11314</v>
          </cell>
          <cell r="E747">
            <v>507</v>
          </cell>
          <cell r="F747" t="str">
            <v>MUZAFFARNAGAR(U.P.)</v>
          </cell>
          <cell r="G747" t="str">
            <v>R</v>
          </cell>
        </row>
        <row r="748">
          <cell r="A748" t="str">
            <v>G78</v>
          </cell>
          <cell r="B748">
            <v>100173</v>
          </cell>
          <cell r="C748" t="str">
            <v>MANOJ  KUMAR</v>
          </cell>
          <cell r="D748">
            <v>11452</v>
          </cell>
          <cell r="E748">
            <v>507</v>
          </cell>
          <cell r="F748" t="str">
            <v>VARANASI</v>
          </cell>
          <cell r="G748" t="str">
            <v>R</v>
          </cell>
        </row>
        <row r="749">
          <cell r="A749" t="str">
            <v>G79</v>
          </cell>
          <cell r="B749">
            <v>100242</v>
          </cell>
          <cell r="C749" t="str">
            <v>NIRAJ.SRIVASTAVA</v>
          </cell>
          <cell r="D749">
            <v>11757</v>
          </cell>
          <cell r="E749">
            <v>507</v>
          </cell>
          <cell r="F749" t="str">
            <v>JAUNPUR</v>
          </cell>
          <cell r="G749" t="str">
            <v>R</v>
          </cell>
        </row>
        <row r="750">
          <cell r="A750" t="str">
            <v>G80</v>
          </cell>
          <cell r="B750">
            <v>100057</v>
          </cell>
          <cell r="C750" t="str">
            <v>PRABHAT KUMAR</v>
          </cell>
          <cell r="D750">
            <v>11161</v>
          </cell>
          <cell r="E750">
            <v>507</v>
          </cell>
          <cell r="F750" t="str">
            <v>LUCKNOW</v>
          </cell>
          <cell r="G750" t="str">
            <v>A</v>
          </cell>
        </row>
        <row r="751">
          <cell r="A751" t="str">
            <v>G81</v>
          </cell>
          <cell r="B751">
            <v>100151</v>
          </cell>
          <cell r="C751" t="str">
            <v>PRABODH PRASAD</v>
          </cell>
          <cell r="D751">
            <v>11405</v>
          </cell>
          <cell r="E751">
            <v>507</v>
          </cell>
          <cell r="F751" t="str">
            <v>BIJNOR</v>
          </cell>
          <cell r="G751" t="str">
            <v>R</v>
          </cell>
        </row>
        <row r="752">
          <cell r="A752" t="str">
            <v>G82</v>
          </cell>
          <cell r="B752">
            <v>100048</v>
          </cell>
          <cell r="C752" t="str">
            <v>PREM ANAND</v>
          </cell>
          <cell r="D752">
            <v>11124</v>
          </cell>
          <cell r="E752">
            <v>507</v>
          </cell>
          <cell r="F752" t="str">
            <v>BANDA</v>
          </cell>
          <cell r="G752" t="str">
            <v>R</v>
          </cell>
        </row>
        <row r="753">
          <cell r="A753" t="str">
            <v>G83</v>
          </cell>
          <cell r="B753">
            <v>100102</v>
          </cell>
          <cell r="C753" t="str">
            <v>R.M.NEGI</v>
          </cell>
          <cell r="D753">
            <v>11232</v>
          </cell>
          <cell r="E753">
            <v>507</v>
          </cell>
          <cell r="F753" t="str">
            <v>FAIZABAD</v>
          </cell>
          <cell r="G753" t="str">
            <v>R</v>
          </cell>
        </row>
        <row r="754">
          <cell r="A754" t="str">
            <v>G84</v>
          </cell>
          <cell r="B754">
            <v>100540</v>
          </cell>
          <cell r="C754" t="str">
            <v>RAKSHIT TEWARI</v>
          </cell>
          <cell r="D754">
            <v>12282</v>
          </cell>
          <cell r="E754">
            <v>507</v>
          </cell>
          <cell r="F754" t="str">
            <v>LUCKNOW</v>
          </cell>
          <cell r="G754" t="str">
            <v>R</v>
          </cell>
        </row>
        <row r="755">
          <cell r="A755" t="str">
            <v>G85</v>
          </cell>
          <cell r="B755">
            <v>100417</v>
          </cell>
          <cell r="C755" t="str">
            <v>SANJEEV JAIN</v>
          </cell>
          <cell r="D755">
            <v>12153</v>
          </cell>
          <cell r="E755">
            <v>507</v>
          </cell>
          <cell r="F755" t="str">
            <v>DELHI</v>
          </cell>
          <cell r="G755" t="str">
            <v>R</v>
          </cell>
        </row>
        <row r="756">
          <cell r="A756" t="str">
            <v>G86</v>
          </cell>
          <cell r="B756">
            <v>100239</v>
          </cell>
          <cell r="C756" t="str">
            <v>SATISH CHRANGOO</v>
          </cell>
          <cell r="D756">
            <v>11748</v>
          </cell>
          <cell r="E756">
            <v>507</v>
          </cell>
          <cell r="F756" t="str">
            <v>INDORE</v>
          </cell>
          <cell r="G756" t="str">
            <v>R</v>
          </cell>
        </row>
        <row r="757">
          <cell r="A757" t="str">
            <v>G87</v>
          </cell>
          <cell r="B757">
            <v>100159</v>
          </cell>
          <cell r="C757" t="str">
            <v>SHAMIM ALI</v>
          </cell>
          <cell r="D757">
            <v>11382</v>
          </cell>
          <cell r="E757">
            <v>507</v>
          </cell>
          <cell r="F757" t="str">
            <v>GONDA</v>
          </cell>
          <cell r="G757" t="str">
            <v>A</v>
          </cell>
        </row>
        <row r="758">
          <cell r="A758" t="str">
            <v>G88</v>
          </cell>
          <cell r="B758">
            <v>100045</v>
          </cell>
          <cell r="C758" t="str">
            <v>SUSHIL C GUPTA</v>
          </cell>
          <cell r="D758">
            <v>11121</v>
          </cell>
          <cell r="E758">
            <v>507</v>
          </cell>
          <cell r="F758" t="str">
            <v>MEERUT</v>
          </cell>
          <cell r="G758" t="str">
            <v>R</v>
          </cell>
        </row>
        <row r="759">
          <cell r="A759" t="str">
            <v>G89</v>
          </cell>
          <cell r="B759">
            <v>100414</v>
          </cell>
          <cell r="C759" t="str">
            <v>V S CHOUHAN</v>
          </cell>
          <cell r="D759">
            <v>12148</v>
          </cell>
          <cell r="E759">
            <v>507</v>
          </cell>
          <cell r="F759" t="str">
            <v>JHANSI</v>
          </cell>
          <cell r="G759" t="str">
            <v>R</v>
          </cell>
        </row>
        <row r="760">
          <cell r="A760" t="str">
            <v>G90</v>
          </cell>
          <cell r="B760">
            <v>100143</v>
          </cell>
          <cell r="C760" t="str">
            <v>V. K. SHARMA</v>
          </cell>
          <cell r="D760">
            <v>11326</v>
          </cell>
          <cell r="E760">
            <v>507</v>
          </cell>
          <cell r="F760" t="str">
            <v>KANPUR</v>
          </cell>
          <cell r="G760" t="str">
            <v>R</v>
          </cell>
        </row>
        <row r="761">
          <cell r="A761" t="str">
            <v>G91</v>
          </cell>
          <cell r="B761">
            <v>100043</v>
          </cell>
          <cell r="C761" t="str">
            <v>VINAYKUMAR C.</v>
          </cell>
          <cell r="D761">
            <v>11142</v>
          </cell>
          <cell r="E761">
            <v>507</v>
          </cell>
          <cell r="F761" t="str">
            <v>LUCKNOW</v>
          </cell>
          <cell r="G761" t="str">
            <v>A</v>
          </cell>
        </row>
        <row r="762">
          <cell r="A762" t="str">
            <v>G92</v>
          </cell>
          <cell r="B762">
            <v>100923</v>
          </cell>
          <cell r="C762" t="str">
            <v>AGHA S HUSSAIN</v>
          </cell>
          <cell r="D762">
            <v>12637</v>
          </cell>
          <cell r="E762">
            <v>507</v>
          </cell>
          <cell r="F762" t="str">
            <v>GORAKHPUR</v>
          </cell>
          <cell r="G762" t="str">
            <v>R</v>
          </cell>
        </row>
        <row r="763">
          <cell r="A763" t="str">
            <v>G93</v>
          </cell>
          <cell r="B763">
            <v>100927</v>
          </cell>
          <cell r="C763" t="str">
            <v>RAJIV SHARMA</v>
          </cell>
          <cell r="D763">
            <v>12641</v>
          </cell>
          <cell r="E763">
            <v>507</v>
          </cell>
          <cell r="F763" t="str">
            <v>KANPUR</v>
          </cell>
          <cell r="G763" t="str">
            <v>R</v>
          </cell>
        </row>
        <row r="764">
          <cell r="A764" t="str">
            <v>G94</v>
          </cell>
          <cell r="B764">
            <v>100939</v>
          </cell>
          <cell r="C764" t="str">
            <v>VIPLOVE KUMAR</v>
          </cell>
          <cell r="D764">
            <v>12653</v>
          </cell>
          <cell r="E764">
            <v>507</v>
          </cell>
          <cell r="F764" t="str">
            <v>VARANASI</v>
          </cell>
          <cell r="G764" t="str">
            <v>R</v>
          </cell>
        </row>
        <row r="765">
          <cell r="A765" t="str">
            <v>G95</v>
          </cell>
          <cell r="B765">
            <v>100954</v>
          </cell>
          <cell r="C765" t="str">
            <v>RAKESH SHARAN</v>
          </cell>
          <cell r="D765">
            <v>12668</v>
          </cell>
          <cell r="E765">
            <v>507</v>
          </cell>
          <cell r="F765" t="str">
            <v>RANCHI</v>
          </cell>
          <cell r="G765" t="str">
            <v>R</v>
          </cell>
        </row>
        <row r="766">
          <cell r="A766" t="str">
            <v>G96</v>
          </cell>
          <cell r="B766">
            <v>100999</v>
          </cell>
          <cell r="C766" t="str">
            <v>R K CHHABRA</v>
          </cell>
          <cell r="D766">
            <v>12713</v>
          </cell>
          <cell r="E766">
            <v>507</v>
          </cell>
          <cell r="F766" t="str">
            <v>KANPUR</v>
          </cell>
          <cell r="G766" t="str">
            <v>R</v>
          </cell>
        </row>
        <row r="767">
          <cell r="A767" t="str">
            <v>G97</v>
          </cell>
          <cell r="B767">
            <v>101004</v>
          </cell>
          <cell r="C767" t="str">
            <v>MUKESH BHATT</v>
          </cell>
          <cell r="D767">
            <v>12718</v>
          </cell>
          <cell r="E767">
            <v>507</v>
          </cell>
          <cell r="F767" t="str">
            <v>MORADABAD</v>
          </cell>
          <cell r="G767" t="str">
            <v>A</v>
          </cell>
        </row>
        <row r="768">
          <cell r="A768" t="str">
            <v>G98</v>
          </cell>
          <cell r="B768">
            <v>101015</v>
          </cell>
          <cell r="C768" t="str">
            <v>SUMAN DAS</v>
          </cell>
          <cell r="D768">
            <v>12729</v>
          </cell>
          <cell r="E768">
            <v>507</v>
          </cell>
          <cell r="F768" t="str">
            <v>VARANASI</v>
          </cell>
          <cell r="G768" t="str">
            <v>A</v>
          </cell>
        </row>
        <row r="769">
          <cell r="A769" t="str">
            <v>G99</v>
          </cell>
          <cell r="B769">
            <v>101054</v>
          </cell>
          <cell r="C769" t="str">
            <v>S N SUMAN</v>
          </cell>
          <cell r="D769">
            <v>12768</v>
          </cell>
          <cell r="E769">
            <v>507</v>
          </cell>
          <cell r="F769" t="str">
            <v>MUZAFFARPUR</v>
          </cell>
          <cell r="G769" t="str">
            <v>R</v>
          </cell>
        </row>
        <row r="770">
          <cell r="A770" t="str">
            <v>H01</v>
          </cell>
          <cell r="B770">
            <v>100101</v>
          </cell>
          <cell r="C770" t="str">
            <v>A.K.KHYBRI</v>
          </cell>
          <cell r="D770">
            <v>11231</v>
          </cell>
          <cell r="E770">
            <v>508</v>
          </cell>
          <cell r="F770" t="str">
            <v>DEHRADUN</v>
          </cell>
          <cell r="G770" t="str">
            <v>R</v>
          </cell>
        </row>
        <row r="771">
          <cell r="A771" t="str">
            <v>H02</v>
          </cell>
          <cell r="B771">
            <v>100413</v>
          </cell>
          <cell r="C771" t="str">
            <v>ALOK  SRIVASTAVA</v>
          </cell>
          <cell r="D771">
            <v>12147</v>
          </cell>
          <cell r="E771">
            <v>508</v>
          </cell>
          <cell r="F771" t="str">
            <v>ALIGARH</v>
          </cell>
          <cell r="G771" t="str">
            <v>R</v>
          </cell>
        </row>
        <row r="772">
          <cell r="A772" t="str">
            <v>H03</v>
          </cell>
          <cell r="B772">
            <v>100181</v>
          </cell>
          <cell r="C772" t="str">
            <v>ANOOP NAITHANI</v>
          </cell>
          <cell r="D772">
            <v>11539</v>
          </cell>
          <cell r="E772">
            <v>508</v>
          </cell>
          <cell r="F772" t="str">
            <v>MEERUT</v>
          </cell>
          <cell r="G772" t="str">
            <v>R</v>
          </cell>
        </row>
        <row r="773">
          <cell r="A773" t="str">
            <v>H04</v>
          </cell>
          <cell r="B773">
            <v>100814</v>
          </cell>
          <cell r="C773" t="str">
            <v>DHRUV PARASHAR</v>
          </cell>
          <cell r="D773">
            <v>12531</v>
          </cell>
          <cell r="E773">
            <v>508</v>
          </cell>
          <cell r="F773" t="str">
            <v>AGRA</v>
          </cell>
          <cell r="G773" t="str">
            <v>R</v>
          </cell>
        </row>
        <row r="774">
          <cell r="A774" t="str">
            <v>H05</v>
          </cell>
          <cell r="B774">
            <v>100368</v>
          </cell>
          <cell r="C774" t="str">
            <v>M C UPADHYAY</v>
          </cell>
          <cell r="D774">
            <v>12112</v>
          </cell>
          <cell r="E774">
            <v>508</v>
          </cell>
          <cell r="F774" t="str">
            <v>HALDWANI</v>
          </cell>
          <cell r="G774" t="str">
            <v>A</v>
          </cell>
        </row>
        <row r="775">
          <cell r="A775" t="str">
            <v>H06</v>
          </cell>
          <cell r="B775">
            <v>100773</v>
          </cell>
          <cell r="C775" t="str">
            <v>MANEESH RAI VERMA</v>
          </cell>
          <cell r="D775">
            <v>12487</v>
          </cell>
          <cell r="E775">
            <v>508</v>
          </cell>
          <cell r="F775" t="str">
            <v>MEERUT</v>
          </cell>
          <cell r="G775" t="str">
            <v>R</v>
          </cell>
        </row>
        <row r="776">
          <cell r="A776" t="str">
            <v>H07</v>
          </cell>
          <cell r="B776">
            <v>100273</v>
          </cell>
          <cell r="C776" t="str">
            <v>RAJEEV S ARORA</v>
          </cell>
          <cell r="D776">
            <v>11873</v>
          </cell>
          <cell r="E776">
            <v>508</v>
          </cell>
          <cell r="F776" t="str">
            <v>BAREILLY</v>
          </cell>
          <cell r="G776" t="str">
            <v>R</v>
          </cell>
        </row>
        <row r="777">
          <cell r="A777" t="str">
            <v>H08</v>
          </cell>
          <cell r="B777">
            <v>100541</v>
          </cell>
          <cell r="C777" t="str">
            <v>RAJIV GUPTA</v>
          </cell>
          <cell r="D777">
            <v>12283</v>
          </cell>
          <cell r="E777">
            <v>508</v>
          </cell>
          <cell r="F777" t="str">
            <v>AGRA</v>
          </cell>
          <cell r="G777" t="str">
            <v>R</v>
          </cell>
        </row>
        <row r="778">
          <cell r="A778" t="str">
            <v>H09</v>
          </cell>
          <cell r="B778">
            <v>100522</v>
          </cell>
          <cell r="C778" t="str">
            <v>SANDEEP MITTAL</v>
          </cell>
          <cell r="D778">
            <v>12262</v>
          </cell>
          <cell r="E778">
            <v>508</v>
          </cell>
          <cell r="F778" t="str">
            <v>MORADABAD</v>
          </cell>
          <cell r="G778" t="str">
            <v>R</v>
          </cell>
        </row>
        <row r="779">
          <cell r="A779" t="str">
            <v>H10</v>
          </cell>
          <cell r="B779">
            <v>100502</v>
          </cell>
          <cell r="C779" t="str">
            <v>SANJAY DIMRI</v>
          </cell>
          <cell r="D779">
            <v>12246</v>
          </cell>
          <cell r="E779">
            <v>508</v>
          </cell>
          <cell r="F779" t="str">
            <v>DEHRADUN</v>
          </cell>
          <cell r="G779" t="str">
            <v>R</v>
          </cell>
        </row>
        <row r="780">
          <cell r="A780" t="str">
            <v>H11</v>
          </cell>
          <cell r="B780">
            <v>100537</v>
          </cell>
          <cell r="C780" t="str">
            <v>VIJAY PUNDIR</v>
          </cell>
          <cell r="D780">
            <v>12271</v>
          </cell>
          <cell r="E780">
            <v>508</v>
          </cell>
          <cell r="F780" t="str">
            <v>MEERUT</v>
          </cell>
          <cell r="G780" t="str">
            <v>R</v>
          </cell>
        </row>
        <row r="781">
          <cell r="A781" t="str">
            <v>H20</v>
          </cell>
          <cell r="B781">
            <v>100182</v>
          </cell>
          <cell r="C781" t="str">
            <v>ARVIND GUPTA</v>
          </cell>
          <cell r="D781">
            <v>11544</v>
          </cell>
          <cell r="E781">
            <v>509</v>
          </cell>
          <cell r="F781" t="str">
            <v>CHANDIGARH</v>
          </cell>
          <cell r="G781" t="str">
            <v>R</v>
          </cell>
        </row>
        <row r="782">
          <cell r="A782" t="str">
            <v>H21</v>
          </cell>
          <cell r="B782">
            <v>100050</v>
          </cell>
          <cell r="C782" t="str">
            <v>INDERJEET SINGH</v>
          </cell>
          <cell r="D782">
            <v>11127</v>
          </cell>
          <cell r="E782">
            <v>509</v>
          </cell>
          <cell r="F782" t="str">
            <v>BHATINDA</v>
          </cell>
          <cell r="G782" t="str">
            <v>A</v>
          </cell>
        </row>
        <row r="783">
          <cell r="A783" t="str">
            <v>H22</v>
          </cell>
          <cell r="B783">
            <v>100279</v>
          </cell>
          <cell r="C783" t="str">
            <v>JATINDER.KUMAR.TANEJA</v>
          </cell>
          <cell r="D783">
            <v>11821</v>
          </cell>
          <cell r="E783">
            <v>509</v>
          </cell>
          <cell r="F783" t="str">
            <v>MOGA</v>
          </cell>
          <cell r="G783" t="str">
            <v>R</v>
          </cell>
        </row>
        <row r="784">
          <cell r="A784" t="str">
            <v>H23</v>
          </cell>
          <cell r="B784">
            <v>100035</v>
          </cell>
          <cell r="C784" t="str">
            <v>KANWALJEET SINGH</v>
          </cell>
          <cell r="D784">
            <v>11107</v>
          </cell>
          <cell r="E784">
            <v>509</v>
          </cell>
          <cell r="F784" t="str">
            <v>PATIALA</v>
          </cell>
          <cell r="G784" t="str">
            <v>R</v>
          </cell>
        </row>
        <row r="785">
          <cell r="A785" t="str">
            <v>H24</v>
          </cell>
          <cell r="B785">
            <v>100187</v>
          </cell>
          <cell r="C785" t="str">
            <v>MANJIT SINGH KANG</v>
          </cell>
          <cell r="D785">
            <v>11563</v>
          </cell>
          <cell r="E785">
            <v>509</v>
          </cell>
          <cell r="F785" t="str">
            <v>CHANIDARGH</v>
          </cell>
          <cell r="G785" t="str">
            <v>R</v>
          </cell>
        </row>
        <row r="786">
          <cell r="A786" t="str">
            <v>H25</v>
          </cell>
          <cell r="B786">
            <v>100072</v>
          </cell>
          <cell r="C786" t="str">
            <v>MUKESH K.DUA</v>
          </cell>
          <cell r="D786">
            <v>11207</v>
          </cell>
          <cell r="E786">
            <v>509</v>
          </cell>
          <cell r="F786" t="str">
            <v>AMBALA CANT</v>
          </cell>
          <cell r="G786" t="str">
            <v>R</v>
          </cell>
        </row>
        <row r="787">
          <cell r="A787" t="str">
            <v>H26</v>
          </cell>
          <cell r="B787">
            <v>100346</v>
          </cell>
          <cell r="C787" t="str">
            <v>R.S.SURJEET</v>
          </cell>
          <cell r="D787">
            <v>11917</v>
          </cell>
          <cell r="E787">
            <v>509</v>
          </cell>
          <cell r="F787" t="str">
            <v>SRINAGAR</v>
          </cell>
          <cell r="G787" t="str">
            <v>R</v>
          </cell>
        </row>
        <row r="788">
          <cell r="A788" t="str">
            <v>H27</v>
          </cell>
          <cell r="B788">
            <v>100177</v>
          </cell>
          <cell r="C788" t="str">
            <v>RAJESH CHAWLA</v>
          </cell>
          <cell r="D788">
            <v>11527</v>
          </cell>
          <cell r="E788">
            <v>509</v>
          </cell>
          <cell r="F788" t="str">
            <v>LUDHIANA</v>
          </cell>
          <cell r="G788" t="str">
            <v>R</v>
          </cell>
        </row>
        <row r="789">
          <cell r="A789" t="str">
            <v>H28</v>
          </cell>
          <cell r="B789">
            <v>100280</v>
          </cell>
          <cell r="C789" t="str">
            <v>RAJESH.KUMAR.RAWRI</v>
          </cell>
          <cell r="D789">
            <v>11822</v>
          </cell>
          <cell r="E789">
            <v>509</v>
          </cell>
          <cell r="F789" t="str">
            <v>HISSAR-HARYANA</v>
          </cell>
          <cell r="G789" t="str">
            <v>R</v>
          </cell>
        </row>
        <row r="790">
          <cell r="A790" t="str">
            <v>H29</v>
          </cell>
          <cell r="B790">
            <v>100183</v>
          </cell>
          <cell r="C790" t="str">
            <v>RAVI SADHOO</v>
          </cell>
          <cell r="D790">
            <v>11541</v>
          </cell>
          <cell r="E790">
            <v>509</v>
          </cell>
          <cell r="F790" t="str">
            <v>JAMMU</v>
          </cell>
          <cell r="G790" t="str">
            <v>R</v>
          </cell>
        </row>
        <row r="791">
          <cell r="A791" t="str">
            <v>H30</v>
          </cell>
          <cell r="B791">
            <v>100131</v>
          </cell>
          <cell r="C791" t="str">
            <v>S. BHALLA</v>
          </cell>
          <cell r="D791">
            <v>11320</v>
          </cell>
          <cell r="E791">
            <v>509</v>
          </cell>
          <cell r="F791" t="str">
            <v>LUDHIANA</v>
          </cell>
          <cell r="G791" t="str">
            <v>R</v>
          </cell>
        </row>
        <row r="792">
          <cell r="A792" t="str">
            <v>H31</v>
          </cell>
          <cell r="B792">
            <v>100452</v>
          </cell>
          <cell r="C792" t="str">
            <v>TEJINDER SINGH JASSAL</v>
          </cell>
          <cell r="D792">
            <v>11968</v>
          </cell>
          <cell r="E792">
            <v>509</v>
          </cell>
          <cell r="F792" t="str">
            <v>CHANDIGARH</v>
          </cell>
          <cell r="G792" t="str">
            <v>R</v>
          </cell>
        </row>
        <row r="793">
          <cell r="A793" t="str">
            <v>H32</v>
          </cell>
          <cell r="B793">
            <v>100138</v>
          </cell>
          <cell r="C793" t="str">
            <v>VIPAN WADHWA</v>
          </cell>
          <cell r="D793">
            <v>11312</v>
          </cell>
          <cell r="E793">
            <v>509</v>
          </cell>
          <cell r="F793" t="str">
            <v>JALLUNDAR</v>
          </cell>
          <cell r="G793" t="str">
            <v>R</v>
          </cell>
        </row>
        <row r="794">
          <cell r="A794" t="str">
            <v>H40</v>
          </cell>
          <cell r="B794">
            <v>100577</v>
          </cell>
          <cell r="C794" t="str">
            <v>B NANDHA KUMAR</v>
          </cell>
          <cell r="D794">
            <v>12321</v>
          </cell>
          <cell r="E794">
            <v>511</v>
          </cell>
          <cell r="F794" t="str">
            <v>TRICHY</v>
          </cell>
          <cell r="G794" t="str">
            <v>A</v>
          </cell>
        </row>
        <row r="795">
          <cell r="A795" t="str">
            <v>H41</v>
          </cell>
          <cell r="B795">
            <v>100309</v>
          </cell>
          <cell r="C795" t="str">
            <v>C SAMPATH KUMAR</v>
          </cell>
          <cell r="D795">
            <v>11974</v>
          </cell>
          <cell r="E795">
            <v>511</v>
          </cell>
          <cell r="F795" t="str">
            <v>MADRAS</v>
          </cell>
          <cell r="G795" t="str">
            <v>R</v>
          </cell>
        </row>
        <row r="796">
          <cell r="A796" t="str">
            <v>H42</v>
          </cell>
          <cell r="B796">
            <v>100590</v>
          </cell>
          <cell r="C796" t="str">
            <v>G ANANDA SELVAM</v>
          </cell>
          <cell r="D796">
            <v>12334</v>
          </cell>
          <cell r="E796">
            <v>511</v>
          </cell>
          <cell r="F796" t="str">
            <v>MADRAS</v>
          </cell>
          <cell r="G796" t="str">
            <v>R</v>
          </cell>
        </row>
        <row r="797">
          <cell r="A797" t="str">
            <v>H43</v>
          </cell>
          <cell r="B797">
            <v>100087</v>
          </cell>
          <cell r="C797" t="str">
            <v>G.GOPALKRISHNAN</v>
          </cell>
          <cell r="D797">
            <v>11250</v>
          </cell>
          <cell r="E797">
            <v>511</v>
          </cell>
          <cell r="F797" t="str">
            <v>MADURAI</v>
          </cell>
          <cell r="G797" t="str">
            <v>R</v>
          </cell>
        </row>
        <row r="798">
          <cell r="A798" t="str">
            <v>H44</v>
          </cell>
          <cell r="B798">
            <v>100538</v>
          </cell>
          <cell r="C798" t="str">
            <v>J  JAYASALEEN</v>
          </cell>
          <cell r="D798">
            <v>12280</v>
          </cell>
          <cell r="E798">
            <v>511</v>
          </cell>
          <cell r="F798" t="str">
            <v>MADRAS</v>
          </cell>
          <cell r="G798" t="str">
            <v>R</v>
          </cell>
        </row>
        <row r="799">
          <cell r="A799" t="str">
            <v>H45</v>
          </cell>
          <cell r="B799">
            <v>100471</v>
          </cell>
          <cell r="C799" t="str">
            <v>K ANAND</v>
          </cell>
          <cell r="D799">
            <v>12011</v>
          </cell>
          <cell r="E799">
            <v>511</v>
          </cell>
          <cell r="F799" t="str">
            <v>MADRAS</v>
          </cell>
          <cell r="G799" t="str">
            <v>R</v>
          </cell>
        </row>
        <row r="800">
          <cell r="A800" t="str">
            <v>H46</v>
          </cell>
          <cell r="B800">
            <v>100429</v>
          </cell>
          <cell r="C800" t="str">
            <v>K K SEENIVASAN</v>
          </cell>
          <cell r="D800">
            <v>12181</v>
          </cell>
          <cell r="E800">
            <v>511</v>
          </cell>
          <cell r="F800" t="str">
            <v>KUMBAKONAM</v>
          </cell>
          <cell r="G800" t="str">
            <v>R</v>
          </cell>
        </row>
        <row r="801">
          <cell r="A801" t="str">
            <v>H47</v>
          </cell>
          <cell r="B801">
            <v>100184</v>
          </cell>
          <cell r="C801" t="str">
            <v>K NATARAJAN</v>
          </cell>
          <cell r="D801">
            <v>11471</v>
          </cell>
          <cell r="E801">
            <v>511</v>
          </cell>
          <cell r="F801" t="str">
            <v>SALEM</v>
          </cell>
          <cell r="G801" t="str">
            <v>R</v>
          </cell>
        </row>
        <row r="802">
          <cell r="A802" t="str">
            <v>H48</v>
          </cell>
          <cell r="B802">
            <v>100572</v>
          </cell>
          <cell r="C802" t="str">
            <v>K SHIVA KUMAR</v>
          </cell>
          <cell r="D802">
            <v>12316</v>
          </cell>
          <cell r="E802">
            <v>511</v>
          </cell>
          <cell r="F802" t="str">
            <v>CUDDALORE</v>
          </cell>
          <cell r="G802" t="str">
            <v>R</v>
          </cell>
        </row>
        <row r="803">
          <cell r="A803" t="str">
            <v>H49</v>
          </cell>
          <cell r="B803">
            <v>100329</v>
          </cell>
          <cell r="C803" t="str">
            <v>K VENKATESWARA KUMAR</v>
          </cell>
          <cell r="D803">
            <v>12061</v>
          </cell>
          <cell r="E803">
            <v>511</v>
          </cell>
          <cell r="F803" t="str">
            <v>TIRUNEVELY</v>
          </cell>
          <cell r="G803" t="str">
            <v>A</v>
          </cell>
        </row>
        <row r="804">
          <cell r="A804" t="str">
            <v>H50</v>
          </cell>
          <cell r="B804">
            <v>100807</v>
          </cell>
          <cell r="C804" t="str">
            <v>K. RADHAKRISHNAN</v>
          </cell>
          <cell r="D804">
            <v>12523</v>
          </cell>
          <cell r="E804">
            <v>511</v>
          </cell>
          <cell r="F804" t="str">
            <v>COIMBATORE</v>
          </cell>
          <cell r="G804" t="str">
            <v>R</v>
          </cell>
        </row>
        <row r="805">
          <cell r="A805" t="str">
            <v>H51</v>
          </cell>
          <cell r="B805">
            <v>100592</v>
          </cell>
          <cell r="C805" t="str">
            <v>M DEVENDAR</v>
          </cell>
          <cell r="D805">
            <v>12336</v>
          </cell>
          <cell r="E805">
            <v>511</v>
          </cell>
          <cell r="F805" t="str">
            <v>MADRAS</v>
          </cell>
          <cell r="G805" t="str">
            <v>R</v>
          </cell>
        </row>
        <row r="806">
          <cell r="A806" t="str">
            <v>H52</v>
          </cell>
          <cell r="B806">
            <v>100905</v>
          </cell>
          <cell r="C806" t="str">
            <v>M MUTHURAMAN</v>
          </cell>
          <cell r="D806">
            <v>12619</v>
          </cell>
          <cell r="E806">
            <v>511</v>
          </cell>
          <cell r="F806" t="str">
            <v>MADURAI</v>
          </cell>
          <cell r="G806" t="str">
            <v>R</v>
          </cell>
        </row>
        <row r="807">
          <cell r="A807" t="str">
            <v>H53</v>
          </cell>
          <cell r="B807">
            <v>100156</v>
          </cell>
          <cell r="C807" t="str">
            <v>M VENKATASUBRAMANIAN</v>
          </cell>
          <cell r="D807">
            <v>11361</v>
          </cell>
          <cell r="E807">
            <v>511</v>
          </cell>
          <cell r="F807" t="str">
            <v>VELLORE</v>
          </cell>
          <cell r="G807" t="str">
            <v>R</v>
          </cell>
        </row>
        <row r="808">
          <cell r="A808" t="str">
            <v>H54</v>
          </cell>
          <cell r="B808">
            <v>100174</v>
          </cell>
          <cell r="C808" t="str">
            <v>M.R.PARAMESWARAN</v>
          </cell>
          <cell r="D808">
            <v>11517</v>
          </cell>
          <cell r="E808">
            <v>511</v>
          </cell>
          <cell r="F808" t="str">
            <v>COIMBATORE</v>
          </cell>
          <cell r="G808" t="str">
            <v>A</v>
          </cell>
        </row>
        <row r="809">
          <cell r="A809" t="str">
            <v>H55</v>
          </cell>
          <cell r="B809">
            <v>100631</v>
          </cell>
          <cell r="C809" t="str">
            <v>N EKANTHAM</v>
          </cell>
          <cell r="D809">
            <v>12375</v>
          </cell>
          <cell r="E809">
            <v>511</v>
          </cell>
          <cell r="F809" t="str">
            <v>TRICHY</v>
          </cell>
          <cell r="G809" t="str">
            <v>R</v>
          </cell>
        </row>
        <row r="810">
          <cell r="A810" t="str">
            <v>H56</v>
          </cell>
          <cell r="B810">
            <v>100548</v>
          </cell>
          <cell r="C810" t="str">
            <v>N MOHAN</v>
          </cell>
          <cell r="D810">
            <v>12290</v>
          </cell>
          <cell r="E810">
            <v>511</v>
          </cell>
          <cell r="F810" t="str">
            <v>MADURAI</v>
          </cell>
          <cell r="G810" t="str">
            <v>R</v>
          </cell>
        </row>
        <row r="811">
          <cell r="A811" t="str">
            <v>H57</v>
          </cell>
          <cell r="B811">
            <v>100882</v>
          </cell>
          <cell r="C811" t="str">
            <v>N PRAMODH</v>
          </cell>
          <cell r="D811">
            <v>12596</v>
          </cell>
          <cell r="E811">
            <v>511</v>
          </cell>
          <cell r="F811" t="str">
            <v>CHENNAI</v>
          </cell>
          <cell r="G811" t="str">
            <v>R</v>
          </cell>
        </row>
        <row r="812">
          <cell r="A812" t="str">
            <v>H58</v>
          </cell>
          <cell r="B812">
            <v>100766</v>
          </cell>
          <cell r="C812" t="str">
            <v>N SETHUMADHAVAN</v>
          </cell>
          <cell r="D812">
            <v>12480</v>
          </cell>
          <cell r="E812">
            <v>511</v>
          </cell>
          <cell r="F812" t="str">
            <v>MADRAS</v>
          </cell>
          <cell r="G812" t="str">
            <v>R</v>
          </cell>
        </row>
        <row r="813">
          <cell r="A813" t="str">
            <v>H59</v>
          </cell>
          <cell r="B813">
            <v>100140</v>
          </cell>
          <cell r="C813" t="str">
            <v>N. MADAN  GOPAL</v>
          </cell>
          <cell r="D813">
            <v>11315</v>
          </cell>
          <cell r="E813">
            <v>511</v>
          </cell>
          <cell r="F813" t="str">
            <v>COIMBATORE</v>
          </cell>
          <cell r="G813" t="str">
            <v>A</v>
          </cell>
        </row>
        <row r="814">
          <cell r="A814" t="str">
            <v>H60</v>
          </cell>
          <cell r="B814">
            <v>100578</v>
          </cell>
          <cell r="C814" t="str">
            <v>P BALACHANDRAN</v>
          </cell>
          <cell r="D814">
            <v>12322</v>
          </cell>
          <cell r="E814">
            <v>511</v>
          </cell>
          <cell r="F814" t="str">
            <v>TRICHY WORAIYUR</v>
          </cell>
          <cell r="G814" t="str">
            <v>R</v>
          </cell>
        </row>
        <row r="815">
          <cell r="A815" t="str">
            <v>H61</v>
          </cell>
          <cell r="B815">
            <v>100888</v>
          </cell>
          <cell r="C815" t="str">
            <v>P N DINESH MOOSAD</v>
          </cell>
          <cell r="D815">
            <v>12602</v>
          </cell>
          <cell r="E815">
            <v>511</v>
          </cell>
          <cell r="F815" t="str">
            <v>THRISSUR</v>
          </cell>
          <cell r="G815" t="str">
            <v>A</v>
          </cell>
        </row>
        <row r="816">
          <cell r="A816" t="str">
            <v>H62</v>
          </cell>
          <cell r="B816">
            <v>100428</v>
          </cell>
          <cell r="C816" t="str">
            <v>P T PONNAMBALAM</v>
          </cell>
          <cell r="D816">
            <v>12177</v>
          </cell>
          <cell r="E816">
            <v>511</v>
          </cell>
          <cell r="F816" t="str">
            <v>ERODE</v>
          </cell>
          <cell r="G816" t="str">
            <v>R</v>
          </cell>
        </row>
        <row r="817">
          <cell r="A817" t="str">
            <v>H63</v>
          </cell>
          <cell r="B817">
            <v>100906</v>
          </cell>
          <cell r="C817" t="str">
            <v>P VARADARAJAN</v>
          </cell>
          <cell r="D817">
            <v>12620</v>
          </cell>
          <cell r="E817">
            <v>511</v>
          </cell>
          <cell r="F817" t="str">
            <v>TRICHY</v>
          </cell>
          <cell r="G817" t="str">
            <v>R</v>
          </cell>
        </row>
        <row r="818">
          <cell r="A818" t="str">
            <v>H64</v>
          </cell>
          <cell r="B818">
            <v>100162</v>
          </cell>
          <cell r="C818" t="str">
            <v>R.VARDARAJAN</v>
          </cell>
          <cell r="D818">
            <v>11395</v>
          </cell>
          <cell r="E818">
            <v>511</v>
          </cell>
          <cell r="F818" t="str">
            <v>MANDAVELI - MADRAS</v>
          </cell>
          <cell r="G818" t="str">
            <v>A</v>
          </cell>
        </row>
        <row r="819">
          <cell r="A819" t="str">
            <v>H65</v>
          </cell>
          <cell r="B819">
            <v>100635</v>
          </cell>
          <cell r="C819" t="str">
            <v>S GANESH</v>
          </cell>
          <cell r="D819">
            <v>12379</v>
          </cell>
          <cell r="E819">
            <v>511</v>
          </cell>
          <cell r="F819" t="str">
            <v>COIMBATORE</v>
          </cell>
          <cell r="G819" t="str">
            <v>R</v>
          </cell>
        </row>
        <row r="820">
          <cell r="A820" t="str">
            <v>H66</v>
          </cell>
          <cell r="B820">
            <v>100727</v>
          </cell>
          <cell r="C820" t="str">
            <v>S P RAVIKUMAR</v>
          </cell>
          <cell r="D820">
            <v>12441</v>
          </cell>
          <cell r="E820">
            <v>511</v>
          </cell>
          <cell r="F820" t="str">
            <v>SRIRANGAM</v>
          </cell>
          <cell r="G820" t="str">
            <v>R</v>
          </cell>
        </row>
        <row r="821">
          <cell r="A821" t="str">
            <v>H67</v>
          </cell>
          <cell r="B821">
            <v>100589</v>
          </cell>
          <cell r="C821" t="str">
            <v>T M TAMIL SELVAN</v>
          </cell>
          <cell r="D821">
            <v>12333</v>
          </cell>
          <cell r="E821">
            <v>511</v>
          </cell>
          <cell r="F821" t="str">
            <v>MADRAS</v>
          </cell>
          <cell r="G821" t="str">
            <v>R</v>
          </cell>
        </row>
        <row r="822">
          <cell r="A822" t="str">
            <v>H68</v>
          </cell>
          <cell r="B822">
            <v>100275</v>
          </cell>
          <cell r="C822" t="str">
            <v>T R BALASUBRAMANIAN</v>
          </cell>
          <cell r="D822">
            <v>11811</v>
          </cell>
          <cell r="E822">
            <v>511</v>
          </cell>
          <cell r="F822" t="str">
            <v>MADRAS</v>
          </cell>
          <cell r="G822" t="str">
            <v>A</v>
          </cell>
        </row>
        <row r="823">
          <cell r="A823" t="str">
            <v>H69</v>
          </cell>
          <cell r="B823">
            <v>100037</v>
          </cell>
          <cell r="C823" t="str">
            <v>T.MOHAN</v>
          </cell>
          <cell r="D823">
            <v>11101</v>
          </cell>
          <cell r="E823">
            <v>511</v>
          </cell>
          <cell r="F823" t="str">
            <v>MADRAS</v>
          </cell>
          <cell r="G823" t="str">
            <v>R</v>
          </cell>
        </row>
        <row r="824">
          <cell r="A824" t="str">
            <v>H70</v>
          </cell>
          <cell r="B824">
            <v>100571</v>
          </cell>
          <cell r="C824" t="str">
            <v>V SURESH KUMAR</v>
          </cell>
          <cell r="D824">
            <v>12315</v>
          </cell>
          <cell r="E824">
            <v>511</v>
          </cell>
          <cell r="F824" t="str">
            <v>MADRAS</v>
          </cell>
          <cell r="G824" t="str">
            <v>R</v>
          </cell>
        </row>
        <row r="825">
          <cell r="A825" t="str">
            <v>H71</v>
          </cell>
          <cell r="B825">
            <v>100178</v>
          </cell>
          <cell r="C825" t="str">
            <v>V.V. NARASIMHAN</v>
          </cell>
          <cell r="D825">
            <v>11532</v>
          </cell>
          <cell r="E825">
            <v>511</v>
          </cell>
          <cell r="F825" t="str">
            <v>MYSORE</v>
          </cell>
          <cell r="G825" t="str">
            <v>R</v>
          </cell>
        </row>
        <row r="826">
          <cell r="A826" t="str">
            <v>H72</v>
          </cell>
          <cell r="B826">
            <v>100957</v>
          </cell>
          <cell r="C826" t="str">
            <v>T TAMIL SELVAN</v>
          </cell>
          <cell r="D826">
            <v>12671</v>
          </cell>
          <cell r="E826">
            <v>511</v>
          </cell>
          <cell r="F826" t="str">
            <v>MADURAI</v>
          </cell>
          <cell r="G826" t="str">
            <v>A</v>
          </cell>
        </row>
        <row r="827">
          <cell r="A827" t="str">
            <v>H73</v>
          </cell>
          <cell r="B827">
            <v>100965</v>
          </cell>
          <cell r="C827" t="str">
            <v>K KISHORE</v>
          </cell>
          <cell r="D827">
            <v>12679</v>
          </cell>
          <cell r="E827">
            <v>511</v>
          </cell>
          <cell r="F827" t="str">
            <v>MADURAI</v>
          </cell>
          <cell r="G827" t="str">
            <v>A</v>
          </cell>
        </row>
        <row r="828">
          <cell r="A828" t="str">
            <v>H74</v>
          </cell>
          <cell r="B828">
            <v>101005</v>
          </cell>
          <cell r="C828" t="str">
            <v>P SUBRAMANIAN</v>
          </cell>
          <cell r="D828">
            <v>12719</v>
          </cell>
          <cell r="E828">
            <v>511</v>
          </cell>
          <cell r="F828" t="str">
            <v>KUMBAKONAM</v>
          </cell>
          <cell r="G828" t="str">
            <v>A</v>
          </cell>
        </row>
        <row r="829">
          <cell r="A829" t="str">
            <v>H75</v>
          </cell>
          <cell r="B829">
            <v>101090</v>
          </cell>
          <cell r="C829" t="str">
            <v>M KATHIRAVAN</v>
          </cell>
          <cell r="D829">
            <v>12804</v>
          </cell>
          <cell r="E829">
            <v>511</v>
          </cell>
          <cell r="F829" t="str">
            <v>THANJAVUR</v>
          </cell>
          <cell r="G829" t="str">
            <v>R</v>
          </cell>
        </row>
        <row r="830">
          <cell r="A830" t="str">
            <v>H76</v>
          </cell>
          <cell r="B830">
            <v>101091</v>
          </cell>
          <cell r="C830" t="str">
            <v>P L SARAVANAN</v>
          </cell>
          <cell r="D830">
            <v>12805</v>
          </cell>
          <cell r="E830">
            <v>511</v>
          </cell>
          <cell r="F830" t="str">
            <v>TRICHY</v>
          </cell>
          <cell r="G830" t="str">
            <v>R</v>
          </cell>
        </row>
        <row r="831">
          <cell r="A831" t="str">
            <v>H77</v>
          </cell>
          <cell r="B831">
            <v>101126</v>
          </cell>
          <cell r="C831" t="str">
            <v>S M HAFEEZ</v>
          </cell>
          <cell r="D831">
            <v>12840</v>
          </cell>
          <cell r="E831">
            <v>511</v>
          </cell>
          <cell r="F831" t="str">
            <v>CHENNAI</v>
          </cell>
          <cell r="G831" t="str">
            <v>A</v>
          </cell>
        </row>
        <row r="832">
          <cell r="A832" t="str">
            <v>H78</v>
          </cell>
          <cell r="B832">
            <v>101152</v>
          </cell>
          <cell r="C832" t="str">
            <v>SATHISH KUMAR</v>
          </cell>
          <cell r="D832">
            <v>12866</v>
          </cell>
          <cell r="E832">
            <v>511</v>
          </cell>
          <cell r="F832" t="str">
            <v>SALEM</v>
          </cell>
          <cell r="G832" t="str">
            <v>R</v>
          </cell>
        </row>
        <row r="833">
          <cell r="A833" t="str">
            <v>H79</v>
          </cell>
          <cell r="B833">
            <v>101153</v>
          </cell>
          <cell r="C833" t="str">
            <v>G MANIVANNAN</v>
          </cell>
          <cell r="D833">
            <v>12867</v>
          </cell>
          <cell r="E833">
            <v>511</v>
          </cell>
          <cell r="F833" t="str">
            <v>CHENNAI</v>
          </cell>
          <cell r="G833" t="str">
            <v>A</v>
          </cell>
        </row>
        <row r="834">
          <cell r="A834" t="str">
            <v>H80</v>
          </cell>
          <cell r="B834">
            <v>100769</v>
          </cell>
          <cell r="C834" t="str">
            <v>A S SANTOSH</v>
          </cell>
          <cell r="D834">
            <v>12483</v>
          </cell>
          <cell r="E834">
            <v>512</v>
          </cell>
          <cell r="F834" t="str">
            <v>KOTTAYAM</v>
          </cell>
          <cell r="G834" t="str">
            <v>A</v>
          </cell>
        </row>
        <row r="835">
          <cell r="A835" t="str">
            <v>H81</v>
          </cell>
          <cell r="B835">
            <v>100760</v>
          </cell>
          <cell r="C835" t="str">
            <v>ANIL KUMAR</v>
          </cell>
          <cell r="D835">
            <v>12474</v>
          </cell>
          <cell r="E835">
            <v>512</v>
          </cell>
          <cell r="F835" t="str">
            <v>TRIVENDRUM</v>
          </cell>
          <cell r="G835" t="str">
            <v>A</v>
          </cell>
        </row>
        <row r="836">
          <cell r="A836" t="str">
            <v>H82</v>
          </cell>
          <cell r="B836">
            <v>100762</v>
          </cell>
          <cell r="C836" t="str">
            <v>BRIJESH GOPINATH</v>
          </cell>
          <cell r="D836">
            <v>12476</v>
          </cell>
          <cell r="E836">
            <v>512</v>
          </cell>
          <cell r="F836" t="str">
            <v>ALLEPPY</v>
          </cell>
          <cell r="G836" t="str">
            <v>R</v>
          </cell>
        </row>
        <row r="837">
          <cell r="A837" t="str">
            <v>H83</v>
          </cell>
          <cell r="B837">
            <v>100407</v>
          </cell>
          <cell r="C837" t="str">
            <v>C RAJU</v>
          </cell>
          <cell r="D837">
            <v>11973</v>
          </cell>
          <cell r="E837">
            <v>512</v>
          </cell>
          <cell r="F837" t="str">
            <v>CALICUT</v>
          </cell>
          <cell r="G837" t="str">
            <v>R</v>
          </cell>
        </row>
        <row r="838">
          <cell r="A838" t="str">
            <v>H84</v>
          </cell>
          <cell r="B838">
            <v>100597</v>
          </cell>
          <cell r="C838" t="str">
            <v>E BALARAMAN</v>
          </cell>
          <cell r="D838">
            <v>12341</v>
          </cell>
          <cell r="E838">
            <v>512</v>
          </cell>
          <cell r="F838" t="str">
            <v>SECUNDERABAD</v>
          </cell>
          <cell r="G838" t="str">
            <v>A</v>
          </cell>
        </row>
        <row r="839">
          <cell r="A839" t="str">
            <v>H85</v>
          </cell>
          <cell r="B839">
            <v>100352</v>
          </cell>
          <cell r="C839" t="str">
            <v>GIGI ANTONY</v>
          </cell>
          <cell r="D839">
            <v>12078</v>
          </cell>
          <cell r="E839">
            <v>512</v>
          </cell>
          <cell r="F839" t="str">
            <v>ERNAKULAM</v>
          </cell>
          <cell r="G839" t="str">
            <v>A</v>
          </cell>
        </row>
        <row r="840">
          <cell r="A840" t="str">
            <v>H86</v>
          </cell>
          <cell r="B840">
            <v>100661</v>
          </cell>
          <cell r="C840" t="str">
            <v>GIRISH PANICKER</v>
          </cell>
          <cell r="D840">
            <v>12405</v>
          </cell>
          <cell r="E840">
            <v>512</v>
          </cell>
          <cell r="F840" t="str">
            <v>TRIVANDRUM</v>
          </cell>
          <cell r="G840" t="str">
            <v>A</v>
          </cell>
        </row>
        <row r="841">
          <cell r="A841" t="str">
            <v>H87</v>
          </cell>
          <cell r="B841">
            <v>100036</v>
          </cell>
          <cell r="C841" t="str">
            <v>J. SAMUEL</v>
          </cell>
          <cell r="D841">
            <v>11133</v>
          </cell>
          <cell r="E841">
            <v>512</v>
          </cell>
          <cell r="F841" t="str">
            <v>PALGHAT</v>
          </cell>
          <cell r="G841" t="str">
            <v>A</v>
          </cell>
        </row>
        <row r="842">
          <cell r="A842" t="str">
            <v>H88</v>
          </cell>
          <cell r="B842">
            <v>100438</v>
          </cell>
          <cell r="C842" t="str">
            <v>JOSE ANTONY</v>
          </cell>
          <cell r="D842">
            <v>11994</v>
          </cell>
          <cell r="E842">
            <v>512</v>
          </cell>
          <cell r="F842" t="str">
            <v>ERNAKULAM</v>
          </cell>
          <cell r="G842" t="str">
            <v>A</v>
          </cell>
        </row>
        <row r="843">
          <cell r="A843" t="str">
            <v>H89</v>
          </cell>
          <cell r="B843">
            <v>100587</v>
          </cell>
          <cell r="C843" t="str">
            <v>K P JAYARAM</v>
          </cell>
          <cell r="D843">
            <v>12331</v>
          </cell>
          <cell r="E843">
            <v>512</v>
          </cell>
          <cell r="F843" t="str">
            <v>ERNAKULAM</v>
          </cell>
          <cell r="G843" t="str">
            <v>R</v>
          </cell>
        </row>
        <row r="844">
          <cell r="A844" t="str">
            <v>H90</v>
          </cell>
          <cell r="B844">
            <v>100576</v>
          </cell>
          <cell r="C844" t="str">
            <v>K RAMKUMAR</v>
          </cell>
          <cell r="D844">
            <v>12320</v>
          </cell>
          <cell r="E844">
            <v>512</v>
          </cell>
          <cell r="F844" t="str">
            <v>TRICHUR</v>
          </cell>
          <cell r="G844" t="str">
            <v>A</v>
          </cell>
        </row>
        <row r="845">
          <cell r="A845" t="str">
            <v>H91</v>
          </cell>
          <cell r="B845">
            <v>100144</v>
          </cell>
          <cell r="C845" t="str">
            <v>K.V.UDAYAKUMAR</v>
          </cell>
          <cell r="D845">
            <v>11339</v>
          </cell>
          <cell r="E845">
            <v>512</v>
          </cell>
          <cell r="F845" t="str">
            <v>TIRUR</v>
          </cell>
          <cell r="G845" t="str">
            <v>A</v>
          </cell>
        </row>
        <row r="846">
          <cell r="A846" t="str">
            <v>H92</v>
          </cell>
          <cell r="B846">
            <v>100765</v>
          </cell>
          <cell r="C846" t="str">
            <v>M K PRASHANT</v>
          </cell>
          <cell r="D846">
            <v>12479</v>
          </cell>
          <cell r="E846">
            <v>512</v>
          </cell>
          <cell r="F846" t="str">
            <v>TELLICHERRY</v>
          </cell>
          <cell r="G846" t="str">
            <v>R</v>
          </cell>
        </row>
        <row r="847">
          <cell r="A847" t="str">
            <v>H93</v>
          </cell>
          <cell r="B847">
            <v>100104</v>
          </cell>
          <cell r="C847" t="str">
            <v>M.S.BALACHANDRAN</v>
          </cell>
          <cell r="D847">
            <v>11237</v>
          </cell>
          <cell r="E847">
            <v>512</v>
          </cell>
          <cell r="F847" t="str">
            <v>CALICUT</v>
          </cell>
          <cell r="G847" t="str">
            <v>A</v>
          </cell>
        </row>
        <row r="848">
          <cell r="A848" t="str">
            <v>H94</v>
          </cell>
          <cell r="B848">
            <v>100545</v>
          </cell>
          <cell r="C848" t="str">
            <v>P F JOHNSON</v>
          </cell>
          <cell r="D848">
            <v>12287</v>
          </cell>
          <cell r="E848">
            <v>512</v>
          </cell>
          <cell r="F848" t="str">
            <v>ERNAKULAM</v>
          </cell>
          <cell r="G848" t="str">
            <v>R</v>
          </cell>
        </row>
        <row r="849">
          <cell r="A849" t="str">
            <v>H95</v>
          </cell>
          <cell r="B849">
            <v>100654</v>
          </cell>
          <cell r="C849" t="str">
            <v>PRASANNA KUMARI K</v>
          </cell>
          <cell r="D849">
            <v>12398</v>
          </cell>
          <cell r="E849">
            <v>512</v>
          </cell>
          <cell r="F849" t="str">
            <v>COCHIN</v>
          </cell>
          <cell r="G849" t="str">
            <v>R</v>
          </cell>
        </row>
        <row r="850">
          <cell r="A850" t="str">
            <v>H96</v>
          </cell>
          <cell r="B850">
            <v>100626</v>
          </cell>
          <cell r="C850" t="str">
            <v>R RANJITH</v>
          </cell>
          <cell r="D850">
            <v>12370</v>
          </cell>
          <cell r="E850">
            <v>512</v>
          </cell>
          <cell r="F850" t="str">
            <v>QUILON</v>
          </cell>
          <cell r="G850" t="str">
            <v>A</v>
          </cell>
        </row>
        <row r="851">
          <cell r="A851" t="str">
            <v>H97</v>
          </cell>
          <cell r="B851">
            <v>100449</v>
          </cell>
          <cell r="C851" t="str">
            <v>R.B.JAYAKUMAR</v>
          </cell>
          <cell r="D851">
            <v>11381</v>
          </cell>
          <cell r="E851">
            <v>512</v>
          </cell>
          <cell r="F851" t="str">
            <v>ERNAKULAM</v>
          </cell>
          <cell r="G851" t="str">
            <v>R</v>
          </cell>
        </row>
        <row r="852">
          <cell r="A852" t="str">
            <v>H98</v>
          </cell>
          <cell r="B852">
            <v>100637</v>
          </cell>
          <cell r="C852" t="str">
            <v>S SAJITH KUMAR</v>
          </cell>
          <cell r="D852">
            <v>12381</v>
          </cell>
          <cell r="E852">
            <v>512</v>
          </cell>
          <cell r="F852" t="str">
            <v>TRIVANDRUM</v>
          </cell>
          <cell r="G852" t="str">
            <v>R</v>
          </cell>
        </row>
        <row r="853">
          <cell r="A853" t="str">
            <v>H99</v>
          </cell>
          <cell r="B853">
            <v>100315</v>
          </cell>
          <cell r="C853" t="str">
            <v>SANTOSH MATHEW</v>
          </cell>
          <cell r="D853">
            <v>11880</v>
          </cell>
          <cell r="E853">
            <v>513</v>
          </cell>
          <cell r="F853" t="str">
            <v>COCHIN</v>
          </cell>
          <cell r="G853" t="str">
            <v>A</v>
          </cell>
        </row>
        <row r="854">
          <cell r="A854" t="str">
            <v>J01</v>
          </cell>
          <cell r="B854">
            <v>100426</v>
          </cell>
          <cell r="C854" t="str">
            <v>ASHOK LALASANGHI</v>
          </cell>
          <cell r="D854">
            <v>12172</v>
          </cell>
          <cell r="E854">
            <v>513</v>
          </cell>
          <cell r="F854" t="str">
            <v>TUMKUR</v>
          </cell>
          <cell r="G854" t="str">
            <v>A</v>
          </cell>
        </row>
        <row r="855">
          <cell r="A855" t="str">
            <v>J02</v>
          </cell>
          <cell r="B855">
            <v>100912</v>
          </cell>
          <cell r="C855" t="str">
            <v>B G SATEESH</v>
          </cell>
          <cell r="D855">
            <v>12626</v>
          </cell>
          <cell r="E855">
            <v>513</v>
          </cell>
          <cell r="F855" t="str">
            <v>BANGALORE</v>
          </cell>
          <cell r="G855" t="str">
            <v>R</v>
          </cell>
        </row>
        <row r="856">
          <cell r="A856" t="str">
            <v>J03</v>
          </cell>
          <cell r="B856">
            <v>100082</v>
          </cell>
          <cell r="C856" t="str">
            <v>D.B.MUSKIKAR</v>
          </cell>
          <cell r="D856">
            <v>11230</v>
          </cell>
          <cell r="E856">
            <v>513</v>
          </cell>
          <cell r="F856" t="str">
            <v>BIJAPUR</v>
          </cell>
          <cell r="G856" t="str">
            <v>R</v>
          </cell>
        </row>
        <row r="857">
          <cell r="A857" t="str">
            <v>J04</v>
          </cell>
          <cell r="B857">
            <v>100163</v>
          </cell>
          <cell r="C857" t="str">
            <v>G.R.SOMAYAJI</v>
          </cell>
          <cell r="D857">
            <v>11396</v>
          </cell>
          <cell r="E857">
            <v>513</v>
          </cell>
          <cell r="F857" t="str">
            <v>MANGALORE</v>
          </cell>
          <cell r="G857" t="str">
            <v>A</v>
          </cell>
        </row>
        <row r="858">
          <cell r="A858" t="str">
            <v>J05</v>
          </cell>
          <cell r="B858">
            <v>100378</v>
          </cell>
          <cell r="C858" t="str">
            <v>GURURAJ PAGE</v>
          </cell>
          <cell r="D858">
            <v>12136</v>
          </cell>
          <cell r="E858">
            <v>513</v>
          </cell>
          <cell r="F858" t="str">
            <v>BIJAPUR</v>
          </cell>
          <cell r="G858" t="str">
            <v>R</v>
          </cell>
        </row>
        <row r="859">
          <cell r="A859" t="str">
            <v>J06</v>
          </cell>
          <cell r="B859">
            <v>100575</v>
          </cell>
          <cell r="C859" t="str">
            <v>H S RAVI</v>
          </cell>
          <cell r="D859">
            <v>12319</v>
          </cell>
          <cell r="E859">
            <v>513</v>
          </cell>
          <cell r="F859" t="str">
            <v>SHIMOGA</v>
          </cell>
          <cell r="G859" t="str">
            <v>A</v>
          </cell>
        </row>
        <row r="860">
          <cell r="A860" t="str">
            <v>J07</v>
          </cell>
          <cell r="B860">
            <v>100391</v>
          </cell>
          <cell r="C860" t="str">
            <v>JOHN ABRAHAM</v>
          </cell>
          <cell r="D860">
            <v>12114</v>
          </cell>
          <cell r="E860">
            <v>513</v>
          </cell>
          <cell r="F860" t="str">
            <v>BANGALORE</v>
          </cell>
          <cell r="G860" t="str">
            <v>A</v>
          </cell>
        </row>
        <row r="861">
          <cell r="A861" t="str">
            <v>J08</v>
          </cell>
          <cell r="B861">
            <v>100772</v>
          </cell>
          <cell r="C861" t="str">
            <v>K A MADHUSUDHAN</v>
          </cell>
          <cell r="D861">
            <v>12486</v>
          </cell>
          <cell r="E861">
            <v>513</v>
          </cell>
          <cell r="F861" t="str">
            <v>BANGALORE</v>
          </cell>
          <cell r="G861" t="str">
            <v>A</v>
          </cell>
        </row>
        <row r="862">
          <cell r="A862" t="str">
            <v>J09</v>
          </cell>
          <cell r="B862">
            <v>100073</v>
          </cell>
          <cell r="C862" t="str">
            <v>K.SRINIDHI</v>
          </cell>
          <cell r="D862">
            <v>11211</v>
          </cell>
          <cell r="E862">
            <v>513</v>
          </cell>
          <cell r="F862" t="str">
            <v>BANGALORE</v>
          </cell>
          <cell r="G862" t="str">
            <v>A</v>
          </cell>
        </row>
        <row r="863">
          <cell r="A863" t="str">
            <v>J10</v>
          </cell>
          <cell r="B863">
            <v>100085</v>
          </cell>
          <cell r="C863" t="str">
            <v>M.S.BISHT</v>
          </cell>
          <cell r="D863">
            <v>11243</v>
          </cell>
          <cell r="E863">
            <v>513</v>
          </cell>
          <cell r="F863" t="str">
            <v>LUCKNOW</v>
          </cell>
          <cell r="G863" t="str">
            <v>R</v>
          </cell>
        </row>
        <row r="864">
          <cell r="A864" t="str">
            <v>J11</v>
          </cell>
          <cell r="B864">
            <v>100212</v>
          </cell>
          <cell r="C864" t="str">
            <v>MOHD.ABDUL.JAVID</v>
          </cell>
          <cell r="D864">
            <v>11633</v>
          </cell>
          <cell r="E864">
            <v>513</v>
          </cell>
          <cell r="F864" t="str">
            <v>GULBARGA</v>
          </cell>
          <cell r="G864" t="str">
            <v>R</v>
          </cell>
        </row>
        <row r="865">
          <cell r="A865" t="str">
            <v>J12</v>
          </cell>
          <cell r="B865">
            <v>100427</v>
          </cell>
          <cell r="C865" t="str">
            <v>N SREENIVASA MURTHY</v>
          </cell>
          <cell r="D865">
            <v>12173</v>
          </cell>
          <cell r="E865">
            <v>513</v>
          </cell>
          <cell r="F865" t="str">
            <v>BANGALORE</v>
          </cell>
          <cell r="G865" t="str">
            <v>R</v>
          </cell>
        </row>
        <row r="866">
          <cell r="A866" t="str">
            <v>J13</v>
          </cell>
          <cell r="B866">
            <v>100070</v>
          </cell>
          <cell r="C866" t="str">
            <v>N.G.GAONKAR</v>
          </cell>
          <cell r="D866">
            <v>11196</v>
          </cell>
          <cell r="E866">
            <v>513</v>
          </cell>
          <cell r="F866" t="str">
            <v>HUBLI</v>
          </cell>
          <cell r="G866" t="str">
            <v>R</v>
          </cell>
        </row>
        <row r="867">
          <cell r="A867" t="str">
            <v>J14</v>
          </cell>
          <cell r="B867">
            <v>100334</v>
          </cell>
          <cell r="C867" t="str">
            <v>RAJEEV B KULKARNI</v>
          </cell>
          <cell r="D867">
            <v>12062</v>
          </cell>
          <cell r="E867">
            <v>513</v>
          </cell>
          <cell r="F867" t="str">
            <v>BELGAUM</v>
          </cell>
          <cell r="G867" t="str">
            <v>R</v>
          </cell>
        </row>
        <row r="868">
          <cell r="A868" t="str">
            <v>J15</v>
          </cell>
          <cell r="B868">
            <v>100124</v>
          </cell>
          <cell r="C868" t="str">
            <v>ROHIT H.KUMAR</v>
          </cell>
          <cell r="D868">
            <v>11387</v>
          </cell>
          <cell r="E868">
            <v>513</v>
          </cell>
          <cell r="F868" t="str">
            <v>MANGALORE</v>
          </cell>
          <cell r="G868" t="str">
            <v>A</v>
          </cell>
        </row>
        <row r="869">
          <cell r="A869" t="str">
            <v>J16</v>
          </cell>
          <cell r="B869">
            <v>100332</v>
          </cell>
          <cell r="C869" t="str">
            <v>SHRIKANT DIVATE</v>
          </cell>
          <cell r="D869">
            <v>12056</v>
          </cell>
          <cell r="E869">
            <v>513</v>
          </cell>
          <cell r="F869" t="str">
            <v>HUBLI</v>
          </cell>
          <cell r="G869" t="str">
            <v>A</v>
          </cell>
        </row>
        <row r="870">
          <cell r="A870" t="str">
            <v>J17</v>
          </cell>
          <cell r="B870">
            <v>100439</v>
          </cell>
          <cell r="C870" t="str">
            <v>SHRIPAD CHILLAL</v>
          </cell>
          <cell r="D870">
            <v>12004</v>
          </cell>
          <cell r="E870">
            <v>513</v>
          </cell>
          <cell r="F870" t="str">
            <v>BIJAPUR</v>
          </cell>
          <cell r="G870" t="str">
            <v>R</v>
          </cell>
        </row>
        <row r="871">
          <cell r="A871" t="str">
            <v>J18</v>
          </cell>
          <cell r="B871">
            <v>100524</v>
          </cell>
          <cell r="C871" t="str">
            <v>V UMASHANKAR</v>
          </cell>
          <cell r="D871">
            <v>12264</v>
          </cell>
          <cell r="E871">
            <v>513</v>
          </cell>
          <cell r="F871" t="str">
            <v>BANGALORE</v>
          </cell>
          <cell r="G871" t="str">
            <v>R</v>
          </cell>
        </row>
        <row r="872">
          <cell r="A872" t="str">
            <v>J19</v>
          </cell>
          <cell r="B872">
            <v>100916</v>
          </cell>
          <cell r="C872" t="str">
            <v>K RAGHAVENDRA</v>
          </cell>
          <cell r="D872">
            <v>12630</v>
          </cell>
          <cell r="E872">
            <v>513</v>
          </cell>
          <cell r="F872" t="str">
            <v>BELLARY</v>
          </cell>
          <cell r="G872" t="str">
            <v>R</v>
          </cell>
        </row>
        <row r="873">
          <cell r="A873" t="str">
            <v>J20</v>
          </cell>
          <cell r="B873">
            <v>100980</v>
          </cell>
          <cell r="C873" t="str">
            <v>MURALEEDHAR N GUMASTE PATI</v>
          </cell>
          <cell r="D873">
            <v>12694</v>
          </cell>
          <cell r="E873">
            <v>513</v>
          </cell>
          <cell r="F873" t="str">
            <v>HUBLI</v>
          </cell>
          <cell r="G873" t="str">
            <v>A</v>
          </cell>
        </row>
        <row r="874">
          <cell r="A874" t="str">
            <v>J21</v>
          </cell>
          <cell r="B874">
            <v>101007</v>
          </cell>
          <cell r="C874" t="str">
            <v>B NANDA KISHORE RAI</v>
          </cell>
          <cell r="D874">
            <v>12721</v>
          </cell>
          <cell r="E874">
            <v>513</v>
          </cell>
          <cell r="F874" t="str">
            <v>MANGALORE</v>
          </cell>
          <cell r="G874" t="str">
            <v>A</v>
          </cell>
        </row>
        <row r="875">
          <cell r="A875" t="str">
            <v>J22</v>
          </cell>
          <cell r="B875">
            <v>101008</v>
          </cell>
          <cell r="C875" t="str">
            <v>M THIRUMURUGAN</v>
          </cell>
          <cell r="D875">
            <v>12722</v>
          </cell>
          <cell r="E875">
            <v>513</v>
          </cell>
          <cell r="F875" t="str">
            <v>JAYANAGAR II BLOCK-B'LORE</v>
          </cell>
          <cell r="G875" t="str">
            <v>R</v>
          </cell>
        </row>
        <row r="876">
          <cell r="A876" t="str">
            <v>J23</v>
          </cell>
          <cell r="B876">
            <v>101018</v>
          </cell>
          <cell r="C876" t="str">
            <v>YAJNA E N UDUPA</v>
          </cell>
          <cell r="D876">
            <v>12732</v>
          </cell>
          <cell r="E876">
            <v>513</v>
          </cell>
          <cell r="F876" t="str">
            <v>MYSORE</v>
          </cell>
          <cell r="G876" t="str">
            <v>R</v>
          </cell>
        </row>
        <row r="877">
          <cell r="A877" t="str">
            <v>J24</v>
          </cell>
          <cell r="B877">
            <v>101019</v>
          </cell>
          <cell r="C877" t="str">
            <v>B V RAMCHANDRA RAO</v>
          </cell>
          <cell r="D877">
            <v>12733</v>
          </cell>
          <cell r="E877">
            <v>513</v>
          </cell>
          <cell r="F877" t="str">
            <v>BANGALORE</v>
          </cell>
          <cell r="G877" t="str">
            <v>R</v>
          </cell>
        </row>
        <row r="878">
          <cell r="A878" t="str">
            <v>J25</v>
          </cell>
          <cell r="B878">
            <v>100284</v>
          </cell>
          <cell r="C878" t="str">
            <v>A GULAM GHOUSE KHAN</v>
          </cell>
          <cell r="D878">
            <v>11829</v>
          </cell>
          <cell r="E878">
            <v>514</v>
          </cell>
          <cell r="F878" t="str">
            <v>KURNOOL BAZAR</v>
          </cell>
          <cell r="G878" t="str">
            <v>R</v>
          </cell>
        </row>
        <row r="879">
          <cell r="A879" t="str">
            <v>J26</v>
          </cell>
          <cell r="B879">
            <v>100775</v>
          </cell>
          <cell r="C879" t="str">
            <v>A KUMARA SUBRAMANIAM</v>
          </cell>
          <cell r="D879">
            <v>12489</v>
          </cell>
          <cell r="E879">
            <v>514</v>
          </cell>
          <cell r="F879" t="str">
            <v>BHOPAL</v>
          </cell>
          <cell r="G879" t="str">
            <v>R</v>
          </cell>
        </row>
        <row r="880">
          <cell r="A880" t="str">
            <v>J27</v>
          </cell>
          <cell r="B880">
            <v>100560</v>
          </cell>
          <cell r="C880" t="str">
            <v>A S KRISHNAMURTHY</v>
          </cell>
          <cell r="D880">
            <v>12276</v>
          </cell>
          <cell r="E880">
            <v>514</v>
          </cell>
          <cell r="F880" t="str">
            <v>SECUNDERABAD</v>
          </cell>
          <cell r="G880" t="str">
            <v>R</v>
          </cell>
        </row>
        <row r="881">
          <cell r="A881" t="str">
            <v>J28</v>
          </cell>
          <cell r="B881">
            <v>100434</v>
          </cell>
          <cell r="C881" t="str">
            <v>B SRI HARSHA</v>
          </cell>
          <cell r="D881">
            <v>11988</v>
          </cell>
          <cell r="E881">
            <v>514</v>
          </cell>
          <cell r="F881" t="str">
            <v>HYDERABAD</v>
          </cell>
          <cell r="G881" t="str">
            <v>A</v>
          </cell>
        </row>
        <row r="882">
          <cell r="A882" t="str">
            <v>J29</v>
          </cell>
          <cell r="B882">
            <v>100588</v>
          </cell>
          <cell r="C882" t="str">
            <v>B SRINIVASA RAO</v>
          </cell>
          <cell r="D882">
            <v>12332</v>
          </cell>
          <cell r="E882">
            <v>514</v>
          </cell>
          <cell r="F882" t="str">
            <v>RAJAMUNDRY</v>
          </cell>
          <cell r="G882" t="str">
            <v>R</v>
          </cell>
        </row>
        <row r="883">
          <cell r="A883" t="str">
            <v>J30</v>
          </cell>
          <cell r="B883">
            <v>100510</v>
          </cell>
          <cell r="C883" t="str">
            <v>CH MURALI KRISHNA</v>
          </cell>
          <cell r="D883">
            <v>12233</v>
          </cell>
          <cell r="E883">
            <v>514</v>
          </cell>
          <cell r="F883" t="str">
            <v>TANUKU</v>
          </cell>
          <cell r="G883" t="str">
            <v>A</v>
          </cell>
        </row>
        <row r="884">
          <cell r="A884" t="str">
            <v>J31</v>
          </cell>
          <cell r="B884">
            <v>100623</v>
          </cell>
          <cell r="C884" t="str">
            <v>D J SRINIVAS</v>
          </cell>
          <cell r="D884">
            <v>12367</v>
          </cell>
          <cell r="E884">
            <v>514</v>
          </cell>
          <cell r="F884" t="str">
            <v>VIZAG</v>
          </cell>
          <cell r="G884" t="str">
            <v>R</v>
          </cell>
        </row>
        <row r="885">
          <cell r="A885" t="str">
            <v>J32</v>
          </cell>
          <cell r="B885">
            <v>100758</v>
          </cell>
          <cell r="C885" t="str">
            <v>K RAM REDDY</v>
          </cell>
          <cell r="D885">
            <v>12472</v>
          </cell>
          <cell r="E885">
            <v>514</v>
          </cell>
          <cell r="F885" t="str">
            <v>HYDERABAD</v>
          </cell>
          <cell r="G885" t="str">
            <v>R</v>
          </cell>
        </row>
        <row r="886">
          <cell r="A886" t="str">
            <v>J33</v>
          </cell>
          <cell r="B886">
            <v>100092</v>
          </cell>
          <cell r="C886" t="str">
            <v>M.K.KHAN</v>
          </cell>
          <cell r="D886">
            <v>11220</v>
          </cell>
          <cell r="E886">
            <v>514</v>
          </cell>
          <cell r="F886" t="str">
            <v>HYDERABAD</v>
          </cell>
          <cell r="G886" t="str">
            <v>R</v>
          </cell>
        </row>
        <row r="887">
          <cell r="A887" t="str">
            <v>J34</v>
          </cell>
          <cell r="B887">
            <v>100562</v>
          </cell>
          <cell r="C887" t="str">
            <v>N VENUGOPAL</v>
          </cell>
          <cell r="D887">
            <v>12279</v>
          </cell>
          <cell r="E887">
            <v>514</v>
          </cell>
          <cell r="F887" t="str">
            <v>KARIMNAGAR</v>
          </cell>
          <cell r="G887" t="str">
            <v>A</v>
          </cell>
        </row>
        <row r="888">
          <cell r="A888" t="str">
            <v>J35</v>
          </cell>
          <cell r="B888">
            <v>100379</v>
          </cell>
          <cell r="C888" t="str">
            <v>NAGA VYOMAKESH</v>
          </cell>
          <cell r="D888">
            <v>12137</v>
          </cell>
          <cell r="E888">
            <v>514</v>
          </cell>
          <cell r="F888" t="str">
            <v>HYDERABAD</v>
          </cell>
          <cell r="G888" t="str">
            <v>A</v>
          </cell>
        </row>
        <row r="889">
          <cell r="A889" t="str">
            <v>J36</v>
          </cell>
          <cell r="B889">
            <v>100653</v>
          </cell>
          <cell r="C889" t="str">
            <v>P MALLESHAM</v>
          </cell>
          <cell r="D889">
            <v>12397</v>
          </cell>
          <cell r="E889">
            <v>514</v>
          </cell>
          <cell r="F889" t="str">
            <v>HYDERABAD</v>
          </cell>
          <cell r="G889" t="str">
            <v>A</v>
          </cell>
        </row>
        <row r="890">
          <cell r="A890" t="str">
            <v>J37</v>
          </cell>
          <cell r="B890">
            <v>100763</v>
          </cell>
          <cell r="C890" t="str">
            <v>PADALA PRABHAKAR</v>
          </cell>
          <cell r="D890">
            <v>12477</v>
          </cell>
          <cell r="E890">
            <v>514</v>
          </cell>
          <cell r="F890" t="str">
            <v>VIZAG</v>
          </cell>
          <cell r="G890" t="str">
            <v>R</v>
          </cell>
        </row>
        <row r="891">
          <cell r="A891" t="str">
            <v>J38</v>
          </cell>
          <cell r="B891">
            <v>100770</v>
          </cell>
          <cell r="C891" t="str">
            <v>RAJESH GAIKWAD</v>
          </cell>
          <cell r="D891">
            <v>12484</v>
          </cell>
          <cell r="E891">
            <v>514</v>
          </cell>
          <cell r="F891" t="str">
            <v>HYDERABAD</v>
          </cell>
          <cell r="G891" t="str">
            <v>R</v>
          </cell>
        </row>
        <row r="892">
          <cell r="A892" t="str">
            <v>J39</v>
          </cell>
          <cell r="B892">
            <v>100658</v>
          </cell>
          <cell r="C892" t="str">
            <v>RAVI MOHAN</v>
          </cell>
          <cell r="D892">
            <v>12402</v>
          </cell>
          <cell r="E892">
            <v>514</v>
          </cell>
          <cell r="F892" t="str">
            <v>VISHAKAPATNAM</v>
          </cell>
          <cell r="G892" t="str">
            <v>R</v>
          </cell>
        </row>
        <row r="893">
          <cell r="A893" t="str">
            <v>J40</v>
          </cell>
          <cell r="B893">
            <v>100800</v>
          </cell>
          <cell r="C893" t="str">
            <v>RRS SRINIVAS</v>
          </cell>
          <cell r="D893">
            <v>12516</v>
          </cell>
          <cell r="E893">
            <v>514</v>
          </cell>
          <cell r="F893" t="str">
            <v>RAJAHMUNDRI</v>
          </cell>
          <cell r="G893" t="str">
            <v>R</v>
          </cell>
        </row>
        <row r="894">
          <cell r="A894" t="str">
            <v>J41</v>
          </cell>
          <cell r="B894">
            <v>100767</v>
          </cell>
          <cell r="C894" t="str">
            <v>T V S D S SARMA</v>
          </cell>
          <cell r="D894">
            <v>12481</v>
          </cell>
          <cell r="E894">
            <v>514</v>
          </cell>
          <cell r="F894" t="str">
            <v>GUNTUR</v>
          </cell>
          <cell r="G894" t="str">
            <v>R</v>
          </cell>
        </row>
        <row r="895">
          <cell r="A895" t="str">
            <v>J42</v>
          </cell>
          <cell r="B895">
            <v>100903</v>
          </cell>
          <cell r="C895" t="str">
            <v>V RAMBABU</v>
          </cell>
          <cell r="D895">
            <v>12617</v>
          </cell>
          <cell r="E895">
            <v>514</v>
          </cell>
          <cell r="F895" t="str">
            <v>VIJAYAWADA</v>
          </cell>
          <cell r="G895" t="str">
            <v>A</v>
          </cell>
        </row>
        <row r="896">
          <cell r="A896" t="str">
            <v>J43</v>
          </cell>
          <cell r="B896">
            <v>100283</v>
          </cell>
          <cell r="C896" t="str">
            <v>VISHNUKUMAR.GOVINDAN</v>
          </cell>
          <cell r="D896">
            <v>11827</v>
          </cell>
          <cell r="E896">
            <v>514</v>
          </cell>
          <cell r="F896" t="str">
            <v>VIJAYWADA</v>
          </cell>
          <cell r="G896" t="str">
            <v>R</v>
          </cell>
        </row>
        <row r="897">
          <cell r="A897" t="str">
            <v>J44</v>
          </cell>
          <cell r="B897">
            <v>100914</v>
          </cell>
          <cell r="C897" t="str">
            <v>M GOWTHAM</v>
          </cell>
          <cell r="D897">
            <v>12628</v>
          </cell>
          <cell r="E897">
            <v>514</v>
          </cell>
          <cell r="F897" t="str">
            <v>NELLORE</v>
          </cell>
          <cell r="G897" t="str">
            <v>R</v>
          </cell>
        </row>
        <row r="898">
          <cell r="A898" t="str">
            <v>J45</v>
          </cell>
          <cell r="B898">
            <v>100996</v>
          </cell>
          <cell r="C898" t="str">
            <v>N MANIKANTH</v>
          </cell>
          <cell r="D898">
            <v>12710</v>
          </cell>
          <cell r="E898">
            <v>514</v>
          </cell>
          <cell r="F898" t="str">
            <v>VIJAYWADA</v>
          </cell>
          <cell r="G898" t="str">
            <v>R</v>
          </cell>
        </row>
        <row r="899">
          <cell r="A899" t="str">
            <v>J46</v>
          </cell>
          <cell r="B899">
            <v>101070</v>
          </cell>
          <cell r="C899" t="str">
            <v>VELANGI KUMAR MOHAN</v>
          </cell>
          <cell r="D899">
            <v>12784</v>
          </cell>
          <cell r="E899">
            <v>514</v>
          </cell>
          <cell r="F899" t="str">
            <v>WARANGAL</v>
          </cell>
          <cell r="G899" t="str">
            <v>R</v>
          </cell>
        </row>
        <row r="900">
          <cell r="A900" t="str">
            <v>J47</v>
          </cell>
          <cell r="B900">
            <v>101111</v>
          </cell>
          <cell r="C900" t="str">
            <v>DHARMENDRA BABU</v>
          </cell>
          <cell r="D900">
            <v>12825</v>
          </cell>
          <cell r="E900">
            <v>514</v>
          </cell>
          <cell r="F900" t="str">
            <v>GUNTUR</v>
          </cell>
          <cell r="G900" t="str">
            <v>A</v>
          </cell>
        </row>
        <row r="901">
          <cell r="A901" t="str">
            <v>J48</v>
          </cell>
          <cell r="B901">
            <v>101115</v>
          </cell>
          <cell r="C901" t="str">
            <v>K RAMESH BABU</v>
          </cell>
          <cell r="D901">
            <v>12829</v>
          </cell>
          <cell r="E901">
            <v>514</v>
          </cell>
          <cell r="F901" t="str">
            <v>KURNOOL</v>
          </cell>
          <cell r="G901" t="str">
            <v>R</v>
          </cell>
        </row>
        <row r="902">
          <cell r="A902" t="str">
            <v>J49</v>
          </cell>
          <cell r="B902">
            <v>101116</v>
          </cell>
          <cell r="C902" t="str">
            <v>K VENUGOPAL</v>
          </cell>
          <cell r="D902">
            <v>12830</v>
          </cell>
          <cell r="E902">
            <v>514</v>
          </cell>
          <cell r="F902" t="str">
            <v>HYDERABAD</v>
          </cell>
          <cell r="G902" t="str">
            <v>R</v>
          </cell>
        </row>
        <row r="903">
          <cell r="A903" t="str">
            <v>J50</v>
          </cell>
          <cell r="B903">
            <v>100583</v>
          </cell>
          <cell r="C903" t="str">
            <v>A R DAS</v>
          </cell>
          <cell r="D903">
            <v>12327</v>
          </cell>
          <cell r="E903">
            <v>516</v>
          </cell>
          <cell r="F903" t="str">
            <v>CALCUTTA</v>
          </cell>
          <cell r="G903" t="str">
            <v>A</v>
          </cell>
        </row>
        <row r="904">
          <cell r="A904" t="str">
            <v>J51</v>
          </cell>
          <cell r="B904">
            <v>100593</v>
          </cell>
          <cell r="C904" t="str">
            <v>ABBAS  SALEHBHAI  HARARWALA</v>
          </cell>
          <cell r="D904">
            <v>12337</v>
          </cell>
          <cell r="E904">
            <v>516</v>
          </cell>
          <cell r="F904" t="str">
            <v>CALCUTTA</v>
          </cell>
          <cell r="G904" t="str">
            <v>A</v>
          </cell>
        </row>
        <row r="905">
          <cell r="A905" t="str">
            <v>J52</v>
          </cell>
          <cell r="B905">
            <v>100199</v>
          </cell>
          <cell r="C905" t="str">
            <v>AMITABHA.DEY</v>
          </cell>
          <cell r="D905">
            <v>11612</v>
          </cell>
          <cell r="E905">
            <v>516</v>
          </cell>
          <cell r="F905" t="str">
            <v>NANPARA</v>
          </cell>
          <cell r="G905" t="str">
            <v>A</v>
          </cell>
        </row>
        <row r="906">
          <cell r="A906" t="str">
            <v>J53</v>
          </cell>
          <cell r="B906">
            <v>100076</v>
          </cell>
          <cell r="C906" t="str">
            <v>AVIJIT.GUHA</v>
          </cell>
          <cell r="D906">
            <v>11178</v>
          </cell>
          <cell r="E906">
            <v>516</v>
          </cell>
          <cell r="F906" t="str">
            <v>RAIGANJ</v>
          </cell>
          <cell r="G906" t="str">
            <v>R</v>
          </cell>
        </row>
        <row r="907">
          <cell r="A907" t="str">
            <v>J54</v>
          </cell>
          <cell r="B907">
            <v>100086</v>
          </cell>
          <cell r="C907" t="str">
            <v>CHANDAN MAZUMDAR</v>
          </cell>
          <cell r="D907">
            <v>11245</v>
          </cell>
          <cell r="E907">
            <v>516</v>
          </cell>
          <cell r="F907" t="str">
            <v>CALCUTTA</v>
          </cell>
          <cell r="G907" t="str">
            <v>A</v>
          </cell>
        </row>
        <row r="908">
          <cell r="A908" t="str">
            <v>J55</v>
          </cell>
          <cell r="B908">
            <v>100022</v>
          </cell>
          <cell r="C908" t="str">
            <v>G CHOUDHURY</v>
          </cell>
          <cell r="D908">
            <v>11079</v>
          </cell>
          <cell r="E908">
            <v>516</v>
          </cell>
          <cell r="F908" t="str">
            <v>BALASORE</v>
          </cell>
          <cell r="G908" t="str">
            <v>A</v>
          </cell>
        </row>
        <row r="909">
          <cell r="A909" t="str">
            <v>J56</v>
          </cell>
          <cell r="B909">
            <v>100909</v>
          </cell>
          <cell r="C909" t="str">
            <v>J GHOSH</v>
          </cell>
          <cell r="D909">
            <v>12623</v>
          </cell>
          <cell r="E909">
            <v>516</v>
          </cell>
          <cell r="F909" t="str">
            <v>CALCUTTA</v>
          </cell>
          <cell r="G909" t="str">
            <v>R</v>
          </cell>
        </row>
        <row r="910">
          <cell r="A910" t="str">
            <v>J57</v>
          </cell>
          <cell r="B910">
            <v>100078</v>
          </cell>
          <cell r="C910" t="str">
            <v>J.GHOSAL</v>
          </cell>
          <cell r="D910">
            <v>11217</v>
          </cell>
          <cell r="E910">
            <v>516</v>
          </cell>
          <cell r="F910" t="str">
            <v>CALCUTTA</v>
          </cell>
          <cell r="G910" t="str">
            <v>A</v>
          </cell>
        </row>
        <row r="911">
          <cell r="A911" t="str">
            <v>J58</v>
          </cell>
          <cell r="B911">
            <v>100015</v>
          </cell>
          <cell r="C911" t="str">
            <v>PRABIR KUMAR RAY</v>
          </cell>
          <cell r="D911">
            <v>11056</v>
          </cell>
          <cell r="E911">
            <v>516</v>
          </cell>
          <cell r="F911" t="str">
            <v>CALCUTTA</v>
          </cell>
          <cell r="G911" t="str">
            <v>A</v>
          </cell>
        </row>
        <row r="912">
          <cell r="A912" t="str">
            <v>J59</v>
          </cell>
          <cell r="B912">
            <v>100547</v>
          </cell>
          <cell r="C912" t="str">
            <v>PRABIR KUNDU</v>
          </cell>
          <cell r="D912">
            <v>12289</v>
          </cell>
          <cell r="E912">
            <v>516</v>
          </cell>
          <cell r="F912" t="str">
            <v>BURDWAN</v>
          </cell>
          <cell r="G912" t="str">
            <v>R</v>
          </cell>
        </row>
        <row r="913">
          <cell r="A913" t="str">
            <v>J60</v>
          </cell>
          <cell r="B913">
            <v>100552</v>
          </cell>
          <cell r="C913" t="str">
            <v>PRASENJIT DE</v>
          </cell>
          <cell r="D913">
            <v>12295</v>
          </cell>
          <cell r="E913">
            <v>516</v>
          </cell>
          <cell r="F913" t="str">
            <v>CALCUTTA</v>
          </cell>
          <cell r="G913" t="str">
            <v>A</v>
          </cell>
        </row>
        <row r="914">
          <cell r="A914" t="str">
            <v>J61</v>
          </cell>
          <cell r="B914">
            <v>100040</v>
          </cell>
          <cell r="C914" t="str">
            <v>PRODOSH KUMAR BOSE</v>
          </cell>
          <cell r="D914">
            <v>11129</v>
          </cell>
          <cell r="E914">
            <v>516</v>
          </cell>
          <cell r="F914" t="str">
            <v>CALCUTTA</v>
          </cell>
          <cell r="G914" t="str">
            <v>A</v>
          </cell>
        </row>
        <row r="915">
          <cell r="A915" t="str">
            <v>J62</v>
          </cell>
          <cell r="B915">
            <v>100553</v>
          </cell>
          <cell r="C915" t="str">
            <v>RATAN MAZUMDAR</v>
          </cell>
          <cell r="D915">
            <v>12296</v>
          </cell>
          <cell r="E915">
            <v>516</v>
          </cell>
          <cell r="F915" t="str">
            <v>CALCUTTA</v>
          </cell>
          <cell r="G915" t="str">
            <v>A</v>
          </cell>
        </row>
        <row r="916">
          <cell r="A916" t="str">
            <v>J63</v>
          </cell>
          <cell r="B916">
            <v>100662</v>
          </cell>
          <cell r="C916" t="str">
            <v>S SHIV SHANKAR</v>
          </cell>
          <cell r="D916">
            <v>12406</v>
          </cell>
          <cell r="E916">
            <v>516</v>
          </cell>
          <cell r="F916" t="str">
            <v>CALCUTTA</v>
          </cell>
          <cell r="G916" t="str">
            <v>A</v>
          </cell>
        </row>
        <row r="917">
          <cell r="A917" t="str">
            <v>J64</v>
          </cell>
          <cell r="B917">
            <v>100027</v>
          </cell>
          <cell r="C917" t="str">
            <v>S.GHOSH</v>
          </cell>
          <cell r="D917">
            <v>11087</v>
          </cell>
          <cell r="E917">
            <v>516</v>
          </cell>
          <cell r="F917" t="str">
            <v>KRISHNAGAR</v>
          </cell>
          <cell r="G917" t="str">
            <v>R</v>
          </cell>
        </row>
        <row r="918">
          <cell r="A918" t="str">
            <v>J65</v>
          </cell>
          <cell r="B918">
            <v>100024</v>
          </cell>
          <cell r="C918" t="str">
            <v>S.K. BISWAS</v>
          </cell>
          <cell r="D918">
            <v>11081</v>
          </cell>
          <cell r="E918">
            <v>516</v>
          </cell>
          <cell r="F918" t="str">
            <v>CALCUTTA</v>
          </cell>
          <cell r="G918" t="str">
            <v>A</v>
          </cell>
        </row>
        <row r="919">
          <cell r="A919" t="str">
            <v>J66</v>
          </cell>
          <cell r="B919">
            <v>100260</v>
          </cell>
          <cell r="C919" t="str">
            <v>SAJI SAMUEL</v>
          </cell>
          <cell r="D919">
            <v>11797</v>
          </cell>
          <cell r="E919">
            <v>516</v>
          </cell>
          <cell r="F919" t="str">
            <v>CALCUTTA</v>
          </cell>
          <cell r="G919" t="str">
            <v>A</v>
          </cell>
        </row>
        <row r="920">
          <cell r="A920" t="str">
            <v>J67</v>
          </cell>
          <cell r="B920">
            <v>100142</v>
          </cell>
          <cell r="C920" t="str">
            <v>SANDIP RAHA</v>
          </cell>
          <cell r="D920">
            <v>11391</v>
          </cell>
          <cell r="E920">
            <v>516</v>
          </cell>
          <cell r="F920" t="str">
            <v>CALCUTTA</v>
          </cell>
          <cell r="G920" t="str">
            <v>A</v>
          </cell>
        </row>
        <row r="921">
          <cell r="A921" t="str">
            <v>J68</v>
          </cell>
          <cell r="B921">
            <v>100196</v>
          </cell>
          <cell r="C921" t="str">
            <v>SANDIP.CHAKRABURTY</v>
          </cell>
          <cell r="D921">
            <v>11595</v>
          </cell>
          <cell r="E921">
            <v>516</v>
          </cell>
          <cell r="F921" t="str">
            <v>CALCUTTA</v>
          </cell>
          <cell r="G921" t="str">
            <v>A</v>
          </cell>
        </row>
        <row r="922">
          <cell r="A922" t="str">
            <v>J69</v>
          </cell>
          <cell r="B922">
            <v>100400</v>
          </cell>
          <cell r="C922" t="str">
            <v>SOUMEN DAS</v>
          </cell>
          <cell r="D922">
            <v>11950</v>
          </cell>
          <cell r="E922">
            <v>516</v>
          </cell>
          <cell r="F922" t="str">
            <v>CHANDERNAGORE</v>
          </cell>
          <cell r="G922" t="str">
            <v>R</v>
          </cell>
        </row>
        <row r="923">
          <cell r="A923" t="str">
            <v>J70</v>
          </cell>
          <cell r="B923">
            <v>100890</v>
          </cell>
          <cell r="C923" t="str">
            <v>SUBHASIS GUHA</v>
          </cell>
          <cell r="D923">
            <v>12604</v>
          </cell>
          <cell r="E923">
            <v>516</v>
          </cell>
          <cell r="F923" t="str">
            <v>SILIGURI</v>
          </cell>
          <cell r="G923" t="str">
            <v>A</v>
          </cell>
        </row>
        <row r="924">
          <cell r="A924" t="str">
            <v>J71</v>
          </cell>
          <cell r="B924">
            <v>100549</v>
          </cell>
          <cell r="C924" t="str">
            <v>SUBRATA DAS</v>
          </cell>
          <cell r="D924">
            <v>12292</v>
          </cell>
          <cell r="E924">
            <v>516</v>
          </cell>
          <cell r="F924" t="str">
            <v>CALCUTTA</v>
          </cell>
          <cell r="G924" t="str">
            <v>A</v>
          </cell>
        </row>
        <row r="925">
          <cell r="A925" t="str">
            <v>J72</v>
          </cell>
          <cell r="B925">
            <v>100768</v>
          </cell>
          <cell r="C925" t="str">
            <v>SUJAN KUMAR  DHAR</v>
          </cell>
          <cell r="D925">
            <v>12482</v>
          </cell>
          <cell r="E925">
            <v>516</v>
          </cell>
          <cell r="F925" t="str">
            <v>CALCUTTA</v>
          </cell>
          <cell r="G925" t="str">
            <v>R</v>
          </cell>
        </row>
        <row r="926">
          <cell r="A926" t="str">
            <v>J73</v>
          </cell>
          <cell r="B926">
            <v>100884</v>
          </cell>
          <cell r="C926" t="str">
            <v>SUVENDU CHAKRABORTY</v>
          </cell>
          <cell r="D926">
            <v>12598</v>
          </cell>
          <cell r="E926">
            <v>516</v>
          </cell>
          <cell r="F926" t="str">
            <v>BURDWAN</v>
          </cell>
          <cell r="G926" t="str">
            <v>A</v>
          </cell>
        </row>
        <row r="927">
          <cell r="A927" t="str">
            <v>J74</v>
          </cell>
          <cell r="B927">
            <v>100864</v>
          </cell>
          <cell r="C927" t="str">
            <v>TAPAN SENGUPTA</v>
          </cell>
          <cell r="D927">
            <v>12578</v>
          </cell>
          <cell r="E927">
            <v>516</v>
          </cell>
          <cell r="F927" t="str">
            <v>CALCUTTA</v>
          </cell>
          <cell r="G927" t="str">
            <v>R</v>
          </cell>
        </row>
        <row r="928">
          <cell r="A928" t="str">
            <v>J75</v>
          </cell>
          <cell r="B928">
            <v>100504</v>
          </cell>
          <cell r="C928" t="str">
            <v>UDAY SENGUPTA</v>
          </cell>
          <cell r="D928">
            <v>12235</v>
          </cell>
          <cell r="E928">
            <v>516</v>
          </cell>
          <cell r="F928" t="str">
            <v>CALCUTTA</v>
          </cell>
          <cell r="G928" t="str">
            <v>R</v>
          </cell>
        </row>
        <row r="929">
          <cell r="A929" t="str">
            <v>J76</v>
          </cell>
          <cell r="B929">
            <v>100990</v>
          </cell>
          <cell r="C929" t="str">
            <v>BIKASH MITRA</v>
          </cell>
          <cell r="D929">
            <v>12704</v>
          </cell>
          <cell r="E929">
            <v>516</v>
          </cell>
          <cell r="F929" t="str">
            <v>CALCUTTA CHINSURAH</v>
          </cell>
          <cell r="G929" t="str">
            <v>R</v>
          </cell>
        </row>
        <row r="930">
          <cell r="A930" t="str">
            <v>J77</v>
          </cell>
          <cell r="B930">
            <v>100998</v>
          </cell>
          <cell r="C930" t="str">
            <v>ARUNANSU PAL</v>
          </cell>
          <cell r="D930">
            <v>12712</v>
          </cell>
          <cell r="E930">
            <v>516</v>
          </cell>
          <cell r="F930" t="str">
            <v>AGARTALA</v>
          </cell>
          <cell r="G930" t="str">
            <v>A</v>
          </cell>
        </row>
        <row r="931">
          <cell r="A931" t="str">
            <v>J78</v>
          </cell>
          <cell r="B931">
            <v>101011</v>
          </cell>
          <cell r="C931" t="str">
            <v>NILOY DEBNATH</v>
          </cell>
          <cell r="D931">
            <v>12725</v>
          </cell>
          <cell r="E931">
            <v>255</v>
          </cell>
          <cell r="F931" t="str">
            <v>MUMBAI</v>
          </cell>
          <cell r="G931" t="str">
            <v>R</v>
          </cell>
        </row>
        <row r="932">
          <cell r="A932" t="str">
            <v>J79</v>
          </cell>
          <cell r="B932">
            <v>101025</v>
          </cell>
          <cell r="C932" t="str">
            <v>PULAKESH RAY</v>
          </cell>
          <cell r="D932">
            <v>12739</v>
          </cell>
          <cell r="E932">
            <v>516</v>
          </cell>
          <cell r="F932" t="str">
            <v>BEHARMPORE-W.B.</v>
          </cell>
          <cell r="G932" t="str">
            <v>R</v>
          </cell>
        </row>
        <row r="933">
          <cell r="A933" t="str">
            <v>J80</v>
          </cell>
          <cell r="B933">
            <v>100514</v>
          </cell>
          <cell r="C933" t="str">
            <v>AMITABH SHARMA</v>
          </cell>
          <cell r="D933">
            <v>12254</v>
          </cell>
          <cell r="E933">
            <v>517</v>
          </cell>
          <cell r="F933" t="str">
            <v>SIBSAGAR</v>
          </cell>
          <cell r="G933" t="str">
            <v>R</v>
          </cell>
        </row>
        <row r="934">
          <cell r="A934" t="str">
            <v>J81</v>
          </cell>
          <cell r="B934">
            <v>100218</v>
          </cell>
          <cell r="C934" t="str">
            <v>ASHIS.KANTI.DEY</v>
          </cell>
          <cell r="D934">
            <v>11667</v>
          </cell>
          <cell r="E934">
            <v>517</v>
          </cell>
          <cell r="F934" t="str">
            <v>NOWGONG</v>
          </cell>
          <cell r="G934" t="str">
            <v>A</v>
          </cell>
        </row>
        <row r="935">
          <cell r="A935" t="str">
            <v>J82</v>
          </cell>
          <cell r="B935">
            <v>100498</v>
          </cell>
          <cell r="C935" t="str">
            <v>BAPAN KUMAR BARMAN</v>
          </cell>
          <cell r="D935">
            <v>12238</v>
          </cell>
          <cell r="E935">
            <v>517</v>
          </cell>
          <cell r="F935" t="str">
            <v>DIBRUGARH</v>
          </cell>
          <cell r="G935" t="str">
            <v>R</v>
          </cell>
        </row>
        <row r="936">
          <cell r="A936" t="str">
            <v>J83</v>
          </cell>
          <cell r="B936">
            <v>100371</v>
          </cell>
          <cell r="C936" t="str">
            <v>BIKAS DUTTA</v>
          </cell>
          <cell r="D936">
            <v>12101</v>
          </cell>
          <cell r="E936">
            <v>517</v>
          </cell>
          <cell r="F936" t="str">
            <v>NORTH LAKHIMPUR</v>
          </cell>
          <cell r="G936" t="str">
            <v>R</v>
          </cell>
        </row>
        <row r="937">
          <cell r="A937" t="str">
            <v>J84</v>
          </cell>
          <cell r="B937">
            <v>100610</v>
          </cell>
          <cell r="C937" t="str">
            <v>C S SUDHAN</v>
          </cell>
          <cell r="D937">
            <v>12354</v>
          </cell>
          <cell r="E937">
            <v>517</v>
          </cell>
          <cell r="F937" t="str">
            <v>GUWAHATI</v>
          </cell>
          <cell r="G937" t="str">
            <v>A</v>
          </cell>
        </row>
        <row r="938">
          <cell r="A938" t="str">
            <v>J85</v>
          </cell>
          <cell r="B938">
            <v>100221</v>
          </cell>
          <cell r="C938" t="str">
            <v>DEBASIS.DAS</v>
          </cell>
          <cell r="D938">
            <v>11685</v>
          </cell>
          <cell r="E938">
            <v>517</v>
          </cell>
          <cell r="F938" t="str">
            <v>BEHRAMPORE (W.B.)</v>
          </cell>
          <cell r="G938" t="str">
            <v>A</v>
          </cell>
        </row>
        <row r="939">
          <cell r="A939" t="str">
            <v>J86</v>
          </cell>
          <cell r="B939">
            <v>100108</v>
          </cell>
          <cell r="C939" t="str">
            <v>GAUTAM GHOSH</v>
          </cell>
          <cell r="D939">
            <v>11253</v>
          </cell>
          <cell r="E939">
            <v>517</v>
          </cell>
          <cell r="F939" t="str">
            <v>GUWAHATI</v>
          </cell>
          <cell r="G939" t="str">
            <v>R</v>
          </cell>
        </row>
        <row r="940">
          <cell r="A940" t="str">
            <v>J87</v>
          </cell>
          <cell r="B940">
            <v>100761</v>
          </cell>
          <cell r="C940" t="str">
            <v>JAYANTA B KALKOTY</v>
          </cell>
          <cell r="D940">
            <v>12475</v>
          </cell>
          <cell r="E940">
            <v>517</v>
          </cell>
          <cell r="F940" t="str">
            <v>JORHAT</v>
          </cell>
          <cell r="G940" t="str">
            <v>R</v>
          </cell>
        </row>
        <row r="941">
          <cell r="A941" t="str">
            <v>J88</v>
          </cell>
          <cell r="B941">
            <v>100850</v>
          </cell>
          <cell r="C941" t="str">
            <v>LUKRAM HIMMAT SINGH</v>
          </cell>
          <cell r="D941">
            <v>12536</v>
          </cell>
          <cell r="E941">
            <v>517</v>
          </cell>
          <cell r="F941" t="str">
            <v>IMPHAL</v>
          </cell>
          <cell r="G941" t="str">
            <v>R</v>
          </cell>
        </row>
        <row r="942">
          <cell r="A942" t="str">
            <v>J89</v>
          </cell>
          <cell r="B942">
            <v>100296</v>
          </cell>
          <cell r="C942" t="str">
            <v>M MONTOSH DEY</v>
          </cell>
          <cell r="D942">
            <v>11845</v>
          </cell>
          <cell r="E942">
            <v>517</v>
          </cell>
          <cell r="F942" t="str">
            <v>GUWAHATI</v>
          </cell>
          <cell r="G942" t="str">
            <v>A</v>
          </cell>
        </row>
        <row r="943">
          <cell r="A943" t="str">
            <v>J90</v>
          </cell>
          <cell r="B943">
            <v>100372</v>
          </cell>
          <cell r="C943" t="str">
            <v>PANKAJ SAHA</v>
          </cell>
          <cell r="D943">
            <v>12103</v>
          </cell>
          <cell r="E943">
            <v>517</v>
          </cell>
          <cell r="F943" t="str">
            <v>SILCHAR</v>
          </cell>
          <cell r="G943" t="str">
            <v>R</v>
          </cell>
        </row>
        <row r="944">
          <cell r="A944" t="str">
            <v>J91</v>
          </cell>
          <cell r="B944">
            <v>100851</v>
          </cell>
          <cell r="C944" t="str">
            <v>PARTHA.  P.   BAGCHI</v>
          </cell>
          <cell r="D944">
            <v>12537</v>
          </cell>
          <cell r="E944">
            <v>517</v>
          </cell>
          <cell r="F944" t="str">
            <v>DIMAPUR</v>
          </cell>
          <cell r="G944" t="str">
            <v>A</v>
          </cell>
        </row>
        <row r="945">
          <cell r="A945" t="str">
            <v>J92</v>
          </cell>
          <cell r="B945">
            <v>100113</v>
          </cell>
          <cell r="C945" t="str">
            <v>R.S.DAS</v>
          </cell>
          <cell r="D945">
            <v>11255</v>
          </cell>
          <cell r="E945">
            <v>517</v>
          </cell>
          <cell r="F945" t="str">
            <v>SILCHAR</v>
          </cell>
          <cell r="G945" t="str">
            <v>R</v>
          </cell>
        </row>
        <row r="946">
          <cell r="A946" t="str">
            <v>J93</v>
          </cell>
          <cell r="B946">
            <v>100892</v>
          </cell>
          <cell r="C946" t="str">
            <v>RAJA SEN CHOUDHURY</v>
          </cell>
          <cell r="D946">
            <v>12606</v>
          </cell>
          <cell r="E946">
            <v>517</v>
          </cell>
          <cell r="F946" t="str">
            <v>TEZPUR</v>
          </cell>
          <cell r="G946" t="str">
            <v>R</v>
          </cell>
        </row>
        <row r="947">
          <cell r="A947" t="str">
            <v>J94</v>
          </cell>
          <cell r="B947">
            <v>100499</v>
          </cell>
          <cell r="C947" t="str">
            <v>RAJBABU SINGH</v>
          </cell>
          <cell r="D947">
            <v>12239</v>
          </cell>
          <cell r="E947">
            <v>517</v>
          </cell>
          <cell r="F947" t="str">
            <v>IMPHAL</v>
          </cell>
          <cell r="G947" t="str">
            <v>A</v>
          </cell>
        </row>
        <row r="948">
          <cell r="A948" t="str">
            <v>J95</v>
          </cell>
          <cell r="B948">
            <v>100581</v>
          </cell>
          <cell r="C948" t="str">
            <v>RIDHI RAMAN BAGCHI</v>
          </cell>
          <cell r="D948">
            <v>12325</v>
          </cell>
          <cell r="E948">
            <v>517</v>
          </cell>
          <cell r="F948" t="str">
            <v>GUWAHATI</v>
          </cell>
          <cell r="G948" t="str">
            <v>R</v>
          </cell>
        </row>
        <row r="949">
          <cell r="A949" t="str">
            <v>J96</v>
          </cell>
          <cell r="B949">
            <v>100276</v>
          </cell>
          <cell r="C949" t="str">
            <v>SANTANU.DATTA</v>
          </cell>
          <cell r="D949">
            <v>11812</v>
          </cell>
          <cell r="E949">
            <v>517</v>
          </cell>
          <cell r="F949" t="str">
            <v>DHUBRI</v>
          </cell>
          <cell r="G949" t="str">
            <v>R</v>
          </cell>
        </row>
        <row r="950">
          <cell r="A950" t="str">
            <v>J97</v>
          </cell>
          <cell r="B950">
            <v>100200</v>
          </cell>
          <cell r="C950" t="str">
            <v>SIBADYUTI.MITRA</v>
          </cell>
          <cell r="D950">
            <v>11614</v>
          </cell>
          <cell r="E950">
            <v>517</v>
          </cell>
          <cell r="F950" t="str">
            <v>COOCH BEHAR</v>
          </cell>
          <cell r="G950" t="str">
            <v>R</v>
          </cell>
        </row>
        <row r="951">
          <cell r="A951" t="str">
            <v>J98</v>
          </cell>
          <cell r="B951">
            <v>100405</v>
          </cell>
          <cell r="C951" t="str">
            <v>SURAJIT BARUAH</v>
          </cell>
          <cell r="D951">
            <v>11963</v>
          </cell>
          <cell r="E951">
            <v>517</v>
          </cell>
          <cell r="F951" t="str">
            <v>GUWAHATI</v>
          </cell>
          <cell r="G951" t="str">
            <v>A</v>
          </cell>
        </row>
        <row r="952">
          <cell r="A952" t="str">
            <v>J99</v>
          </cell>
          <cell r="B952">
            <v>100229</v>
          </cell>
          <cell r="C952" t="str">
            <v>UTPAL KUMAR BARUAH</v>
          </cell>
          <cell r="D952">
            <v>11707</v>
          </cell>
          <cell r="E952">
            <v>517</v>
          </cell>
          <cell r="F952" t="str">
            <v>JORHAT</v>
          </cell>
          <cell r="G952" t="str">
            <v>R</v>
          </cell>
        </row>
        <row r="953">
          <cell r="A953" t="str">
            <v>K01</v>
          </cell>
          <cell r="B953">
            <v>100286</v>
          </cell>
          <cell r="C953" t="str">
            <v>ABHIRANJAN THAKUR</v>
          </cell>
          <cell r="D953">
            <v>11836</v>
          </cell>
          <cell r="E953">
            <v>518</v>
          </cell>
          <cell r="F953" t="str">
            <v>BETTIAH</v>
          </cell>
          <cell r="G953" t="str">
            <v>A</v>
          </cell>
        </row>
        <row r="954">
          <cell r="A954" t="str">
            <v>K02</v>
          </cell>
          <cell r="B954">
            <v>100367</v>
          </cell>
          <cell r="C954" t="str">
            <v>ABID HUSSAIN SIDDIQUEE</v>
          </cell>
          <cell r="D954">
            <v>12105</v>
          </cell>
          <cell r="E954">
            <v>518</v>
          </cell>
          <cell r="F954" t="str">
            <v>NANPARA</v>
          </cell>
          <cell r="G954" t="str">
            <v>R</v>
          </cell>
        </row>
        <row r="955">
          <cell r="A955" t="str">
            <v>K03</v>
          </cell>
          <cell r="B955">
            <v>100062</v>
          </cell>
          <cell r="C955" t="str">
            <v>ASHISH KUMAR SINHA</v>
          </cell>
          <cell r="D955">
            <v>11182</v>
          </cell>
          <cell r="E955">
            <v>518</v>
          </cell>
          <cell r="F955" t="str">
            <v>LAHERIA SARAI</v>
          </cell>
          <cell r="G955" t="str">
            <v>A</v>
          </cell>
        </row>
        <row r="956">
          <cell r="A956" t="str">
            <v>K04</v>
          </cell>
          <cell r="B956">
            <v>100435</v>
          </cell>
          <cell r="C956" t="str">
            <v>AWADHESH KUMAR</v>
          </cell>
          <cell r="D956">
            <v>11989</v>
          </cell>
          <cell r="E956">
            <v>518</v>
          </cell>
          <cell r="F956" t="str">
            <v>RAXAUL</v>
          </cell>
          <cell r="G956" t="str">
            <v>R</v>
          </cell>
        </row>
        <row r="957">
          <cell r="A957" t="str">
            <v>K05</v>
          </cell>
          <cell r="B957">
            <v>100103</v>
          </cell>
          <cell r="C957" t="str">
            <v>B.CHOUDHURY</v>
          </cell>
          <cell r="D957">
            <v>11234</v>
          </cell>
          <cell r="E957">
            <v>518</v>
          </cell>
          <cell r="F957" t="str">
            <v>HAZARIBAGH</v>
          </cell>
          <cell r="G957" t="str">
            <v>R</v>
          </cell>
        </row>
        <row r="958">
          <cell r="A958" t="str">
            <v>K06</v>
          </cell>
          <cell r="B958">
            <v>100041</v>
          </cell>
          <cell r="C958" t="str">
            <v>B.ROYCHOUDHURY</v>
          </cell>
          <cell r="D958">
            <v>11114</v>
          </cell>
          <cell r="E958">
            <v>518</v>
          </cell>
          <cell r="F958" t="str">
            <v>RANCHI</v>
          </cell>
          <cell r="G958" t="str">
            <v>R</v>
          </cell>
        </row>
        <row r="959">
          <cell r="A959" t="str">
            <v>K07</v>
          </cell>
          <cell r="B959">
            <v>100525</v>
          </cell>
          <cell r="C959" t="str">
            <v>BRAJESH KUMAR PODDAR</v>
          </cell>
          <cell r="D959">
            <v>12265</v>
          </cell>
          <cell r="E959">
            <v>518</v>
          </cell>
          <cell r="F959" t="str">
            <v>PATNA</v>
          </cell>
          <cell r="G959" t="str">
            <v>R</v>
          </cell>
        </row>
        <row r="960">
          <cell r="A960" t="str">
            <v>K08</v>
          </cell>
          <cell r="B960">
            <v>100349</v>
          </cell>
          <cell r="C960" t="str">
            <v>DEVASHIS.BARIK</v>
          </cell>
          <cell r="D960">
            <v>11921</v>
          </cell>
          <cell r="E960">
            <v>518</v>
          </cell>
          <cell r="F960" t="str">
            <v>PURNEA BAZAR</v>
          </cell>
          <cell r="G960" t="str">
            <v>A</v>
          </cell>
        </row>
        <row r="961">
          <cell r="A961" t="str">
            <v>K09</v>
          </cell>
          <cell r="B961">
            <v>100006</v>
          </cell>
          <cell r="C961" t="str">
            <v>G.C.DAS</v>
          </cell>
          <cell r="D961">
            <v>11026</v>
          </cell>
          <cell r="E961">
            <v>518</v>
          </cell>
          <cell r="F961" t="str">
            <v>BHAGALPUR</v>
          </cell>
          <cell r="G961" t="str">
            <v>R</v>
          </cell>
        </row>
        <row r="962">
          <cell r="A962" t="str">
            <v>K10</v>
          </cell>
          <cell r="B962">
            <v>100042</v>
          </cell>
          <cell r="C962" t="str">
            <v>K.SASIDHARAN</v>
          </cell>
          <cell r="D962">
            <v>11141</v>
          </cell>
          <cell r="E962">
            <v>518</v>
          </cell>
          <cell r="F962" t="str">
            <v>COCHIN</v>
          </cell>
          <cell r="G962" t="str">
            <v>A</v>
          </cell>
        </row>
        <row r="963">
          <cell r="A963" t="str">
            <v>K11</v>
          </cell>
          <cell r="B963">
            <v>100639</v>
          </cell>
          <cell r="C963" t="str">
            <v>M K DHAKAL</v>
          </cell>
          <cell r="D963">
            <v>12383</v>
          </cell>
          <cell r="E963">
            <v>518</v>
          </cell>
          <cell r="F963" t="str">
            <v>JOGBANI</v>
          </cell>
          <cell r="G963" t="str">
            <v>A</v>
          </cell>
        </row>
        <row r="964">
          <cell r="A964" t="str">
            <v>K12</v>
          </cell>
          <cell r="B964">
            <v>100542</v>
          </cell>
          <cell r="C964" t="str">
            <v>MADAN KUMAR LAL DAS</v>
          </cell>
          <cell r="D964">
            <v>12284</v>
          </cell>
          <cell r="E964">
            <v>518</v>
          </cell>
          <cell r="F964" t="str">
            <v>RANCHI</v>
          </cell>
          <cell r="G964" t="str">
            <v>R</v>
          </cell>
        </row>
        <row r="965">
          <cell r="A965" t="str">
            <v>K13</v>
          </cell>
          <cell r="B965">
            <v>100854</v>
          </cell>
          <cell r="C965" t="str">
            <v>MD.FIROZ ALAM</v>
          </cell>
          <cell r="D965">
            <v>12567</v>
          </cell>
          <cell r="E965">
            <v>518</v>
          </cell>
          <cell r="F965" t="str">
            <v>PATNA</v>
          </cell>
          <cell r="G965" t="str">
            <v>R</v>
          </cell>
        </row>
        <row r="966">
          <cell r="A966" t="str">
            <v>K14</v>
          </cell>
          <cell r="B966">
            <v>100127</v>
          </cell>
          <cell r="C966" t="str">
            <v>PARTHA PRATIM SOM</v>
          </cell>
          <cell r="D966">
            <v>11404</v>
          </cell>
          <cell r="E966">
            <v>518</v>
          </cell>
          <cell r="F966" t="str">
            <v>PATNA</v>
          </cell>
          <cell r="G966" t="str">
            <v>R</v>
          </cell>
        </row>
        <row r="967">
          <cell r="A967" t="str">
            <v>K15</v>
          </cell>
          <cell r="B967">
            <v>100393</v>
          </cell>
          <cell r="C967" t="str">
            <v>PARTHO CHATTERJEE</v>
          </cell>
          <cell r="D967">
            <v>12135</v>
          </cell>
          <cell r="E967">
            <v>518</v>
          </cell>
          <cell r="F967" t="str">
            <v>SITAMARTHI-BIHAR</v>
          </cell>
          <cell r="G967" t="str">
            <v>R</v>
          </cell>
        </row>
        <row r="968">
          <cell r="A968" t="str">
            <v>K16</v>
          </cell>
          <cell r="B968">
            <v>100751</v>
          </cell>
          <cell r="C968" t="str">
            <v>R K SINHA</v>
          </cell>
          <cell r="D968">
            <v>12465</v>
          </cell>
          <cell r="E968">
            <v>518</v>
          </cell>
          <cell r="F968" t="str">
            <v>PATNA</v>
          </cell>
          <cell r="G968" t="str">
            <v>R</v>
          </cell>
        </row>
        <row r="969">
          <cell r="A969" t="str">
            <v>K17</v>
          </cell>
          <cell r="B969">
            <v>100034</v>
          </cell>
          <cell r="C969" t="str">
            <v>RAJ KUMAR JAJODIA</v>
          </cell>
          <cell r="D969">
            <v>11098</v>
          </cell>
          <cell r="E969">
            <v>518</v>
          </cell>
          <cell r="F969" t="str">
            <v>GAYA</v>
          </cell>
          <cell r="G969" t="str">
            <v>R</v>
          </cell>
        </row>
        <row r="970">
          <cell r="A970" t="str">
            <v>K18</v>
          </cell>
          <cell r="B970">
            <v>100012</v>
          </cell>
          <cell r="C970" t="str">
            <v>S.K.GANGULY</v>
          </cell>
          <cell r="D970">
            <v>11050</v>
          </cell>
          <cell r="E970">
            <v>518</v>
          </cell>
          <cell r="F970" t="str">
            <v>DHANBAD</v>
          </cell>
          <cell r="G970" t="str">
            <v>R</v>
          </cell>
        </row>
        <row r="971">
          <cell r="A971" t="str">
            <v>K19</v>
          </cell>
          <cell r="B971">
            <v>100051</v>
          </cell>
          <cell r="C971" t="str">
            <v>S.M.BHATTACHARJEE</v>
          </cell>
          <cell r="D971">
            <v>11149</v>
          </cell>
          <cell r="E971">
            <v>518</v>
          </cell>
          <cell r="F971" t="str">
            <v>JAMSHEDPUR</v>
          </cell>
          <cell r="G971" t="str">
            <v>A</v>
          </cell>
        </row>
        <row r="972">
          <cell r="A972" t="str">
            <v>K20</v>
          </cell>
          <cell r="B972">
            <v>100554</v>
          </cell>
          <cell r="C972" t="str">
            <v>SANJAY KR RANA</v>
          </cell>
          <cell r="D972">
            <v>12297</v>
          </cell>
          <cell r="E972">
            <v>518</v>
          </cell>
          <cell r="F972" t="str">
            <v>KATHMANDU</v>
          </cell>
          <cell r="G972" t="str">
            <v>A</v>
          </cell>
        </row>
        <row r="973">
          <cell r="A973" t="str">
            <v>K21</v>
          </cell>
          <cell r="B973">
            <v>100493</v>
          </cell>
          <cell r="C973" t="str">
            <v>SHRI RAM</v>
          </cell>
          <cell r="D973">
            <v>12229</v>
          </cell>
          <cell r="E973">
            <v>518</v>
          </cell>
          <cell r="F973" t="str">
            <v>PATNA</v>
          </cell>
          <cell r="G973" t="str">
            <v>R</v>
          </cell>
        </row>
        <row r="974">
          <cell r="A974" t="str">
            <v>K22</v>
          </cell>
          <cell r="B974">
            <v>100660</v>
          </cell>
          <cell r="C974" t="str">
            <v>SUVRA GHOSH</v>
          </cell>
          <cell r="D974">
            <v>12404</v>
          </cell>
          <cell r="E974">
            <v>518</v>
          </cell>
          <cell r="F974" t="str">
            <v>KATIHAR</v>
          </cell>
          <cell r="G974" t="str">
            <v>R</v>
          </cell>
        </row>
        <row r="975">
          <cell r="A975" t="str">
            <v>K23</v>
          </cell>
          <cell r="B975">
            <v>100979</v>
          </cell>
          <cell r="C975" t="str">
            <v>ABID HUSSAIN SIDDIQUE</v>
          </cell>
          <cell r="D975">
            <v>12693</v>
          </cell>
          <cell r="E975">
            <v>518</v>
          </cell>
          <cell r="F975" t="str">
            <v>KATHMANDU</v>
          </cell>
          <cell r="G975" t="str">
            <v>A</v>
          </cell>
        </row>
        <row r="976">
          <cell r="A976" t="str">
            <v>K24</v>
          </cell>
          <cell r="B976">
            <v>101302</v>
          </cell>
          <cell r="C976" t="str">
            <v>M RAM LINGAM</v>
          </cell>
          <cell r="D976">
            <v>13016</v>
          </cell>
          <cell r="E976">
            <v>514</v>
          </cell>
          <cell r="F976" t="str">
            <v>VIZAG</v>
          </cell>
          <cell r="G976" t="str">
            <v>R</v>
          </cell>
        </row>
        <row r="977">
          <cell r="A977" t="str">
            <v>K30</v>
          </cell>
          <cell r="B977">
            <v>100075</v>
          </cell>
          <cell r="C977" t="str">
            <v>ALOKE KUMAR GANGULY</v>
          </cell>
          <cell r="D977">
            <v>11137</v>
          </cell>
          <cell r="E977">
            <v>519</v>
          </cell>
          <cell r="F977" t="str">
            <v>ROURKELA</v>
          </cell>
          <cell r="G977" t="str">
            <v>A</v>
          </cell>
        </row>
        <row r="978">
          <cell r="A978" t="str">
            <v>K31</v>
          </cell>
          <cell r="B978">
            <v>100333</v>
          </cell>
          <cell r="C978" t="str">
            <v>ARINDAM GUHA</v>
          </cell>
          <cell r="D978">
            <v>12057</v>
          </cell>
          <cell r="E978">
            <v>519</v>
          </cell>
          <cell r="F978" t="str">
            <v>BOLPUR</v>
          </cell>
          <cell r="G978" t="str">
            <v>R</v>
          </cell>
        </row>
        <row r="979">
          <cell r="A979" t="str">
            <v>K32</v>
          </cell>
          <cell r="B979">
            <v>100079</v>
          </cell>
          <cell r="C979" t="str">
            <v>ARUN .KUMAR.CHOUDHARY</v>
          </cell>
          <cell r="D979">
            <v>11224</v>
          </cell>
          <cell r="E979">
            <v>519</v>
          </cell>
          <cell r="F979" t="str">
            <v>BERHAMPORE-W.B.</v>
          </cell>
          <cell r="G979" t="str">
            <v>R</v>
          </cell>
        </row>
        <row r="980">
          <cell r="A980" t="str">
            <v>K33</v>
          </cell>
          <cell r="B980">
            <v>100121</v>
          </cell>
          <cell r="C980" t="str">
            <v>B.K.SINGH</v>
          </cell>
          <cell r="D980">
            <v>11298</v>
          </cell>
          <cell r="E980">
            <v>519</v>
          </cell>
          <cell r="F980" t="str">
            <v>BURDWAN</v>
          </cell>
          <cell r="G980" t="str">
            <v>R</v>
          </cell>
        </row>
        <row r="981">
          <cell r="A981" t="str">
            <v>K34</v>
          </cell>
          <cell r="B981">
            <v>100186</v>
          </cell>
          <cell r="C981" t="str">
            <v>BARID BARAN NANDY</v>
          </cell>
          <cell r="D981">
            <v>11564</v>
          </cell>
          <cell r="E981">
            <v>519</v>
          </cell>
          <cell r="F981" t="str">
            <v>TAMLUK-W.B.</v>
          </cell>
          <cell r="G981" t="str">
            <v>A</v>
          </cell>
        </row>
        <row r="982">
          <cell r="A982" t="str">
            <v>K35</v>
          </cell>
          <cell r="B982">
            <v>100175</v>
          </cell>
          <cell r="C982" t="str">
            <v>M.GANESA SUBRAMANIAN</v>
          </cell>
          <cell r="D982">
            <v>11522</v>
          </cell>
          <cell r="E982">
            <v>519</v>
          </cell>
          <cell r="F982" t="str">
            <v>BEHRAMPUR-ORISSA</v>
          </cell>
          <cell r="G982" t="str">
            <v>R</v>
          </cell>
        </row>
        <row r="983">
          <cell r="A983" t="str">
            <v>K36</v>
          </cell>
          <cell r="B983">
            <v>100496</v>
          </cell>
          <cell r="C983" t="str">
            <v>MALAY KUMAR BANERJEE</v>
          </cell>
          <cell r="D983">
            <v>12236</v>
          </cell>
          <cell r="E983">
            <v>519</v>
          </cell>
          <cell r="F983" t="str">
            <v>BURDWAN</v>
          </cell>
          <cell r="G983" t="str">
            <v>A</v>
          </cell>
        </row>
        <row r="984">
          <cell r="A984" t="str">
            <v>K37</v>
          </cell>
          <cell r="B984">
            <v>100365</v>
          </cell>
          <cell r="C984" t="str">
            <v>NAVIN JAISWAL</v>
          </cell>
          <cell r="D984">
            <v>12097</v>
          </cell>
          <cell r="E984">
            <v>519</v>
          </cell>
          <cell r="F984" t="str">
            <v>BHUBANEHWAR</v>
          </cell>
          <cell r="G984" t="str">
            <v>R</v>
          </cell>
        </row>
        <row r="985">
          <cell r="A985" t="str">
            <v>K38</v>
          </cell>
          <cell r="B985">
            <v>100306</v>
          </cell>
          <cell r="C985" t="str">
            <v>PALASH KUMAR DASGUPTA</v>
          </cell>
          <cell r="D985">
            <v>11939</v>
          </cell>
          <cell r="E985">
            <v>519</v>
          </cell>
          <cell r="F985" t="str">
            <v>DURGAPUR</v>
          </cell>
          <cell r="G985" t="str">
            <v>R</v>
          </cell>
        </row>
        <row r="986">
          <cell r="A986" t="str">
            <v>K39</v>
          </cell>
          <cell r="B986">
            <v>100047</v>
          </cell>
          <cell r="C986" t="str">
            <v>PRASHANTA DUTTAGUPTA</v>
          </cell>
          <cell r="D986">
            <v>11122</v>
          </cell>
          <cell r="E986">
            <v>519</v>
          </cell>
          <cell r="F986" t="str">
            <v>MALDAH</v>
          </cell>
          <cell r="G986" t="str">
            <v>R</v>
          </cell>
        </row>
        <row r="987">
          <cell r="A987" t="str">
            <v>K40</v>
          </cell>
          <cell r="B987">
            <v>100608</v>
          </cell>
          <cell r="C987" t="str">
            <v>PROVAKAR  MAZUMDAR</v>
          </cell>
          <cell r="D987">
            <v>12352</v>
          </cell>
          <cell r="E987">
            <v>519</v>
          </cell>
          <cell r="F987" t="str">
            <v>KRISHNAGAR-W.B.</v>
          </cell>
          <cell r="G987" t="str">
            <v>R</v>
          </cell>
        </row>
        <row r="988">
          <cell r="A988" t="str">
            <v>K41</v>
          </cell>
          <cell r="B988">
            <v>100137</v>
          </cell>
          <cell r="C988" t="str">
            <v>RAJIB DEY</v>
          </cell>
          <cell r="D988">
            <v>11311</v>
          </cell>
          <cell r="E988">
            <v>519</v>
          </cell>
          <cell r="F988" t="str">
            <v>SILIGURI</v>
          </cell>
          <cell r="G988" t="str">
            <v>R</v>
          </cell>
        </row>
        <row r="989">
          <cell r="A989" t="str">
            <v>K42</v>
          </cell>
          <cell r="B989">
            <v>100406</v>
          </cell>
          <cell r="C989" t="str">
            <v>RISHIKESH PATRO</v>
          </cell>
          <cell r="D989">
            <v>11970</v>
          </cell>
          <cell r="E989">
            <v>519</v>
          </cell>
          <cell r="F989" t="str">
            <v>SAMBALPUR ADB</v>
          </cell>
          <cell r="G989" t="str">
            <v>R</v>
          </cell>
        </row>
        <row r="990">
          <cell r="A990" t="str">
            <v>K43</v>
          </cell>
          <cell r="B990">
            <v>100145</v>
          </cell>
          <cell r="C990" t="str">
            <v>S.MAITI</v>
          </cell>
          <cell r="D990">
            <v>11317</v>
          </cell>
          <cell r="E990">
            <v>519</v>
          </cell>
          <cell r="F990" t="str">
            <v>CUTTAK</v>
          </cell>
          <cell r="G990" t="str">
            <v>R</v>
          </cell>
        </row>
        <row r="991">
          <cell r="A991" t="str">
            <v>K44</v>
          </cell>
          <cell r="B991">
            <v>100443</v>
          </cell>
          <cell r="C991" t="str">
            <v>SANDIPAN CHATTERJEE</v>
          </cell>
          <cell r="D991">
            <v>12180</v>
          </cell>
          <cell r="E991">
            <v>519</v>
          </cell>
          <cell r="F991" t="str">
            <v>SILIGURI</v>
          </cell>
          <cell r="G991" t="str">
            <v>R</v>
          </cell>
        </row>
        <row r="992">
          <cell r="A992" t="str">
            <v>K45</v>
          </cell>
          <cell r="B992">
            <v>100109</v>
          </cell>
          <cell r="C992" t="str">
            <v>SATADAL BANDOPADHYAY</v>
          </cell>
          <cell r="D992">
            <v>11254</v>
          </cell>
          <cell r="E992">
            <v>519</v>
          </cell>
          <cell r="F992" t="str">
            <v>SILIGURI</v>
          </cell>
          <cell r="G992" t="str">
            <v>R</v>
          </cell>
        </row>
        <row r="993">
          <cell r="A993" t="str">
            <v>K46</v>
          </cell>
          <cell r="B993">
            <v>100625</v>
          </cell>
          <cell r="C993" t="str">
            <v>SHANKAR DATTA</v>
          </cell>
          <cell r="D993">
            <v>12369</v>
          </cell>
          <cell r="E993">
            <v>519</v>
          </cell>
          <cell r="F993" t="str">
            <v>ASANSOLE</v>
          </cell>
          <cell r="G993" t="str">
            <v>R</v>
          </cell>
        </row>
        <row r="994">
          <cell r="A994" t="str">
            <v>K47</v>
          </cell>
          <cell r="B994">
            <v>100928</v>
          </cell>
          <cell r="C994" t="str">
            <v>SISIR K PATNAIK</v>
          </cell>
          <cell r="D994">
            <v>12642</v>
          </cell>
          <cell r="E994">
            <v>519</v>
          </cell>
          <cell r="F994" t="str">
            <v>BHUBANESHWAR</v>
          </cell>
          <cell r="G994" t="str">
            <v>A</v>
          </cell>
        </row>
        <row r="995">
          <cell r="A995" t="str">
            <v>K48</v>
          </cell>
          <cell r="B995">
            <v>100929</v>
          </cell>
          <cell r="C995" t="str">
            <v>SAURABH BASU</v>
          </cell>
          <cell r="D995">
            <v>12643</v>
          </cell>
          <cell r="E995">
            <v>519</v>
          </cell>
          <cell r="F995" t="str">
            <v>BURDWAN</v>
          </cell>
          <cell r="G995" t="str">
            <v>R</v>
          </cell>
        </row>
        <row r="996">
          <cell r="A996" t="str">
            <v>K49</v>
          </cell>
          <cell r="B996">
            <v>100935</v>
          </cell>
          <cell r="C996" t="str">
            <v>SANKAR PRASAD BANERJEE</v>
          </cell>
          <cell r="D996">
            <v>12649</v>
          </cell>
          <cell r="E996">
            <v>519</v>
          </cell>
          <cell r="F996" t="str">
            <v>BURDWAN</v>
          </cell>
          <cell r="G996" t="str">
            <v>R</v>
          </cell>
        </row>
        <row r="997">
          <cell r="A997" t="str">
            <v>K50</v>
          </cell>
          <cell r="B997">
            <v>100986</v>
          </cell>
          <cell r="C997" t="str">
            <v>VINOD KUMAR M K</v>
          </cell>
          <cell r="D997">
            <v>12700</v>
          </cell>
          <cell r="E997">
            <v>519</v>
          </cell>
          <cell r="F997" t="str">
            <v>CHENNAI</v>
          </cell>
          <cell r="G997" t="str">
            <v>A</v>
          </cell>
        </row>
        <row r="998">
          <cell r="A998" t="str">
            <v>K51</v>
          </cell>
          <cell r="B998">
            <v>101133</v>
          </cell>
          <cell r="C998" t="str">
            <v>SANDIPTA KUMAR BEHERA</v>
          </cell>
          <cell r="D998">
            <v>12847</v>
          </cell>
          <cell r="E998">
            <v>519</v>
          </cell>
          <cell r="F998" t="str">
            <v>BHUBANESHWAR</v>
          </cell>
          <cell r="G998" t="str">
            <v>A</v>
          </cell>
        </row>
        <row r="999">
          <cell r="A999" t="str">
            <v>K52</v>
          </cell>
          <cell r="B999">
            <v>101258</v>
          </cell>
          <cell r="C999" t="str">
            <v>PRASHANT BAIKAR</v>
          </cell>
          <cell r="D999">
            <v>12972</v>
          </cell>
          <cell r="E999">
            <v>501</v>
          </cell>
          <cell r="F999" t="str">
            <v>MUMBAI</v>
          </cell>
          <cell r="G999" t="str">
            <v>A</v>
          </cell>
        </row>
        <row r="1000">
          <cell r="A1000" t="str">
            <v>K53</v>
          </cell>
          <cell r="B1000">
            <v>101259</v>
          </cell>
          <cell r="C1000" t="str">
            <v>SYED M RAFI</v>
          </cell>
          <cell r="D1000">
            <v>12973</v>
          </cell>
          <cell r="E1000">
            <v>501</v>
          </cell>
          <cell r="F1000" t="str">
            <v>MUMBAI</v>
          </cell>
          <cell r="G1000" t="str">
            <v>R</v>
          </cell>
        </row>
        <row r="1001">
          <cell r="A1001" t="str">
            <v>K54</v>
          </cell>
          <cell r="B1001">
            <v>101250</v>
          </cell>
          <cell r="C1001" t="str">
            <v>S KHOPADE</v>
          </cell>
          <cell r="D1001">
            <v>12964</v>
          </cell>
          <cell r="E1001">
            <v>502</v>
          </cell>
          <cell r="F1001" t="str">
            <v>SATARA</v>
          </cell>
          <cell r="G1001" t="str">
            <v>R</v>
          </cell>
        </row>
        <row r="1002">
          <cell r="A1002" t="str">
            <v>K55</v>
          </cell>
          <cell r="B1002">
            <v>101275</v>
          </cell>
          <cell r="C1002" t="str">
            <v>AMIT SRIVASTAVA</v>
          </cell>
          <cell r="D1002">
            <v>12989</v>
          </cell>
          <cell r="E1002">
            <v>504</v>
          </cell>
          <cell r="F1002" t="str">
            <v>JAIPUR</v>
          </cell>
          <cell r="G1002" t="str">
            <v>R</v>
          </cell>
        </row>
        <row r="1003">
          <cell r="A1003" t="str">
            <v>K56</v>
          </cell>
          <cell r="B1003">
            <v>101267</v>
          </cell>
          <cell r="C1003" t="str">
            <v>SANJEEV DHIMAN</v>
          </cell>
          <cell r="D1003">
            <v>12981</v>
          </cell>
          <cell r="E1003">
            <v>506</v>
          </cell>
          <cell r="F1003" t="str">
            <v>DELHI</v>
          </cell>
          <cell r="G1003" t="str">
            <v>R</v>
          </cell>
        </row>
        <row r="1004">
          <cell r="A1004" t="str">
            <v>K57</v>
          </cell>
          <cell r="B1004">
            <v>101269</v>
          </cell>
          <cell r="C1004" t="str">
            <v>K SURESH KUMAR</v>
          </cell>
          <cell r="D1004">
            <v>12983</v>
          </cell>
          <cell r="E1004">
            <v>506</v>
          </cell>
          <cell r="F1004" t="str">
            <v>SHIVPURI</v>
          </cell>
          <cell r="G1004" t="str">
            <v>R</v>
          </cell>
        </row>
        <row r="1005">
          <cell r="A1005" t="str">
            <v>K58</v>
          </cell>
          <cell r="B1005">
            <v>101270</v>
          </cell>
          <cell r="C1005" t="str">
            <v>IMRAN MEHDI</v>
          </cell>
          <cell r="D1005">
            <v>12984</v>
          </cell>
          <cell r="E1005">
            <v>506</v>
          </cell>
          <cell r="F1005" t="str">
            <v>DELHI</v>
          </cell>
          <cell r="G1005" t="str">
            <v>R</v>
          </cell>
        </row>
        <row r="1006">
          <cell r="A1006" t="str">
            <v>K59</v>
          </cell>
          <cell r="B1006">
            <v>101260</v>
          </cell>
          <cell r="C1006" t="str">
            <v>VIVEK TRIPATHI</v>
          </cell>
          <cell r="D1006">
            <v>12974</v>
          </cell>
          <cell r="E1006">
            <v>507</v>
          </cell>
          <cell r="F1006" t="str">
            <v>MUZAFFARPUR</v>
          </cell>
          <cell r="G1006" t="str">
            <v>R</v>
          </cell>
        </row>
        <row r="1007">
          <cell r="A1007" t="str">
            <v>K60</v>
          </cell>
          <cell r="B1007">
            <v>101261</v>
          </cell>
          <cell r="C1007" t="str">
            <v>N K SHARMA</v>
          </cell>
          <cell r="D1007">
            <v>12975</v>
          </cell>
          <cell r="E1007">
            <v>507</v>
          </cell>
          <cell r="F1007" t="str">
            <v>SAHARANPUR</v>
          </cell>
          <cell r="G1007" t="str">
            <v>R</v>
          </cell>
        </row>
        <row r="1008">
          <cell r="A1008" t="str">
            <v>K61</v>
          </cell>
          <cell r="B1008">
            <v>101262</v>
          </cell>
          <cell r="C1008" t="str">
            <v>S P YADAV</v>
          </cell>
          <cell r="D1008">
            <v>12976</v>
          </cell>
          <cell r="E1008">
            <v>507</v>
          </cell>
          <cell r="F1008" t="str">
            <v>VARANASI</v>
          </cell>
          <cell r="G1008" t="str">
            <v>A</v>
          </cell>
        </row>
        <row r="1009">
          <cell r="A1009" t="str">
            <v>K62</v>
          </cell>
          <cell r="B1009">
            <v>101263</v>
          </cell>
          <cell r="C1009" t="str">
            <v>AVANISH SHARMA</v>
          </cell>
          <cell r="D1009">
            <v>12977</v>
          </cell>
          <cell r="E1009">
            <v>507</v>
          </cell>
          <cell r="F1009" t="str">
            <v>MEERUT</v>
          </cell>
          <cell r="G1009" t="str">
            <v>R</v>
          </cell>
        </row>
        <row r="1010">
          <cell r="A1010" t="str">
            <v>K63</v>
          </cell>
          <cell r="B1010">
            <v>101287</v>
          </cell>
          <cell r="C1010" t="str">
            <v>R K CHATURVEDI</v>
          </cell>
          <cell r="D1010">
            <v>13001</v>
          </cell>
          <cell r="E1010">
            <v>507</v>
          </cell>
          <cell r="F1010" t="str">
            <v>LUCKNOW</v>
          </cell>
          <cell r="G1010" t="str">
            <v>A</v>
          </cell>
        </row>
        <row r="1011">
          <cell r="A1011" t="str">
            <v>K64</v>
          </cell>
          <cell r="B1011">
            <v>101252</v>
          </cell>
          <cell r="C1011" t="str">
            <v>M A SADIK ALI</v>
          </cell>
          <cell r="D1011">
            <v>12966</v>
          </cell>
          <cell r="E1011">
            <v>511</v>
          </cell>
          <cell r="F1011" t="str">
            <v>DHARAMPURI</v>
          </cell>
          <cell r="G1011" t="str">
            <v>A</v>
          </cell>
        </row>
        <row r="1012">
          <cell r="A1012" t="str">
            <v>K65</v>
          </cell>
          <cell r="B1012">
            <v>101253</v>
          </cell>
          <cell r="C1012" t="str">
            <v>S SIVA SANKAR</v>
          </cell>
          <cell r="D1012">
            <v>12967</v>
          </cell>
          <cell r="E1012">
            <v>511</v>
          </cell>
          <cell r="F1012" t="str">
            <v>ERODE</v>
          </cell>
          <cell r="G1012" t="str">
            <v>R</v>
          </cell>
        </row>
        <row r="1013">
          <cell r="A1013" t="str">
            <v>K66</v>
          </cell>
          <cell r="B1013">
            <v>101273</v>
          </cell>
          <cell r="C1013" t="str">
            <v>T SRINIVASAN</v>
          </cell>
          <cell r="D1013">
            <v>12987</v>
          </cell>
          <cell r="E1013">
            <v>511</v>
          </cell>
          <cell r="F1013" t="str">
            <v>MADURAI</v>
          </cell>
          <cell r="G1013" t="str">
            <v>A</v>
          </cell>
        </row>
        <row r="1014">
          <cell r="A1014" t="str">
            <v>K67</v>
          </cell>
          <cell r="B1014">
            <v>101274</v>
          </cell>
          <cell r="C1014" t="str">
            <v>S SRINIVASA RAGHAVAN</v>
          </cell>
          <cell r="D1014">
            <v>12988</v>
          </cell>
          <cell r="E1014">
            <v>511</v>
          </cell>
          <cell r="F1014" t="str">
            <v>MADURAI</v>
          </cell>
          <cell r="G1014" t="str">
            <v>A</v>
          </cell>
        </row>
        <row r="1015">
          <cell r="A1015" t="str">
            <v>K68</v>
          </cell>
          <cell r="B1015">
            <v>101268</v>
          </cell>
          <cell r="C1015" t="str">
            <v>A ARUNKUMAR</v>
          </cell>
          <cell r="D1015">
            <v>12982</v>
          </cell>
          <cell r="E1015">
            <v>514</v>
          </cell>
          <cell r="F1015" t="str">
            <v>HYDERABAD</v>
          </cell>
          <cell r="G1015" t="str">
            <v>R</v>
          </cell>
        </row>
        <row r="1016">
          <cell r="A1016" t="str">
            <v>K69</v>
          </cell>
          <cell r="B1016">
            <v>101265</v>
          </cell>
          <cell r="C1016" t="str">
            <v>REIKBAR RAHMAN</v>
          </cell>
          <cell r="D1016">
            <v>12979</v>
          </cell>
          <cell r="E1016">
            <v>516</v>
          </cell>
          <cell r="F1016" t="str">
            <v>DHUBRI</v>
          </cell>
          <cell r="G1016" t="str">
            <v>R</v>
          </cell>
        </row>
        <row r="1017">
          <cell r="A1017" t="str">
            <v>K70</v>
          </cell>
          <cell r="B1017">
            <v>101266</v>
          </cell>
          <cell r="C1017" t="str">
            <v>SUMANTA KUMAR NAYAK</v>
          </cell>
          <cell r="D1017">
            <v>12980</v>
          </cell>
          <cell r="E1017">
            <v>516</v>
          </cell>
          <cell r="F1017" t="str">
            <v>SAMBHALPUR</v>
          </cell>
          <cell r="G1017" t="str">
            <v>R</v>
          </cell>
        </row>
        <row r="1018">
          <cell r="A1018" t="str">
            <v>K71</v>
          </cell>
          <cell r="B1018">
            <v>101264</v>
          </cell>
          <cell r="C1018" t="str">
            <v>SOUMEN MUKHERJEE</v>
          </cell>
          <cell r="D1018">
            <v>12978</v>
          </cell>
          <cell r="E1018">
            <v>519</v>
          </cell>
          <cell r="F1018" t="str">
            <v>BURDWAN</v>
          </cell>
          <cell r="G1018" t="str">
            <v>A</v>
          </cell>
        </row>
        <row r="1019">
          <cell r="A1019" t="str">
            <v>K72</v>
          </cell>
          <cell r="B1019">
            <v>101255</v>
          </cell>
          <cell r="C1019" t="str">
            <v>NANASAHEB KATARE</v>
          </cell>
          <cell r="D1019">
            <v>12969</v>
          </cell>
          <cell r="E1019">
            <v>521</v>
          </cell>
          <cell r="F1019" t="str">
            <v>AURANGABAD</v>
          </cell>
          <cell r="G1019" t="str">
            <v>A</v>
          </cell>
        </row>
        <row r="1020">
          <cell r="A1020" t="str">
            <v>K73</v>
          </cell>
          <cell r="B1020">
            <v>101276</v>
          </cell>
          <cell r="C1020" t="str">
            <v>MAHESH KOTECHA</v>
          </cell>
          <cell r="D1020">
            <v>12990</v>
          </cell>
          <cell r="E1020">
            <v>521</v>
          </cell>
          <cell r="F1020" t="str">
            <v>MUMBAI</v>
          </cell>
          <cell r="G1020" t="str">
            <v>R</v>
          </cell>
        </row>
        <row r="1021">
          <cell r="A1021" t="str">
            <v>K74</v>
          </cell>
          <cell r="B1021">
            <v>101277</v>
          </cell>
          <cell r="C1021" t="str">
            <v>GANESH DOYFODE</v>
          </cell>
          <cell r="D1021">
            <v>12991</v>
          </cell>
          <cell r="E1021">
            <v>521</v>
          </cell>
          <cell r="F1021" t="str">
            <v>MUMBAI</v>
          </cell>
          <cell r="G1021" t="str">
            <v>A</v>
          </cell>
        </row>
        <row r="1022">
          <cell r="A1022" t="str">
            <v>K75</v>
          </cell>
          <cell r="B1022">
            <v>101282</v>
          </cell>
          <cell r="C1022" t="str">
            <v>LALITYA SRIVASTAVA</v>
          </cell>
          <cell r="D1022">
            <v>12996</v>
          </cell>
          <cell r="E1022">
            <v>531</v>
          </cell>
          <cell r="F1022" t="str">
            <v>MEERUT</v>
          </cell>
          <cell r="G1022" t="str">
            <v>A</v>
          </cell>
        </row>
        <row r="1023">
          <cell r="A1023" t="str">
            <v>K76</v>
          </cell>
          <cell r="B1023">
            <v>101283</v>
          </cell>
          <cell r="C1023" t="str">
            <v>RAJESH KANSWAL</v>
          </cell>
          <cell r="D1023">
            <v>12997</v>
          </cell>
          <cell r="E1023">
            <v>526</v>
          </cell>
          <cell r="F1023" t="str">
            <v>DHARAMPUR-DEHRADUN</v>
          </cell>
          <cell r="G1023" t="str">
            <v>A</v>
          </cell>
        </row>
        <row r="1024">
          <cell r="A1024" t="str">
            <v>K77</v>
          </cell>
          <cell r="B1024">
            <v>101278</v>
          </cell>
          <cell r="C1024" t="str">
            <v>M R VINOD KUMAR</v>
          </cell>
          <cell r="D1024">
            <v>12992</v>
          </cell>
          <cell r="E1024">
            <v>531</v>
          </cell>
          <cell r="F1024" t="str">
            <v>TRIVANDRUM</v>
          </cell>
          <cell r="G1024" t="str">
            <v>A</v>
          </cell>
        </row>
        <row r="1025">
          <cell r="A1025" t="str">
            <v>K78</v>
          </cell>
          <cell r="B1025">
            <v>101279</v>
          </cell>
          <cell r="C1025" t="str">
            <v>R KARTHIK</v>
          </cell>
          <cell r="D1025">
            <v>12993</v>
          </cell>
          <cell r="E1025">
            <v>531</v>
          </cell>
          <cell r="F1025" t="str">
            <v>COIMBATORE</v>
          </cell>
          <cell r="G1025" t="str">
            <v>R</v>
          </cell>
        </row>
        <row r="1026">
          <cell r="A1026" t="str">
            <v>K79</v>
          </cell>
          <cell r="B1026">
            <v>101280</v>
          </cell>
          <cell r="C1026" t="str">
            <v>M RENGARAJAN</v>
          </cell>
          <cell r="D1026">
            <v>12994</v>
          </cell>
          <cell r="E1026">
            <v>531</v>
          </cell>
          <cell r="F1026" t="str">
            <v>CHENNAI</v>
          </cell>
          <cell r="G1026" t="str">
            <v>R</v>
          </cell>
        </row>
        <row r="1027">
          <cell r="A1027" t="str">
            <v>K80</v>
          </cell>
          <cell r="B1027">
            <v>101281</v>
          </cell>
          <cell r="C1027" t="str">
            <v>PREM RAJ YADAV</v>
          </cell>
          <cell r="D1027">
            <v>12995</v>
          </cell>
          <cell r="E1027">
            <v>531</v>
          </cell>
          <cell r="F1027" t="str">
            <v>HYDERABAD</v>
          </cell>
          <cell r="G1027" t="str">
            <v>R</v>
          </cell>
        </row>
        <row r="1028">
          <cell r="A1028" t="str">
            <v>K81</v>
          </cell>
          <cell r="B1028">
            <v>101254</v>
          </cell>
          <cell r="C1028" t="str">
            <v>UDAY JOSHI</v>
          </cell>
          <cell r="D1028">
            <v>12968</v>
          </cell>
          <cell r="E1028">
            <v>533</v>
          </cell>
          <cell r="F1028" t="str">
            <v>HUBLI</v>
          </cell>
          <cell r="G1028" t="str">
            <v>A</v>
          </cell>
        </row>
        <row r="1029">
          <cell r="A1029" t="str">
            <v>K82</v>
          </cell>
          <cell r="B1029">
            <v>101285</v>
          </cell>
          <cell r="C1029" t="str">
            <v>DATTATRAY C KULKARNI</v>
          </cell>
          <cell r="D1029">
            <v>12999</v>
          </cell>
          <cell r="E1029">
            <v>708</v>
          </cell>
          <cell r="F1029" t="str">
            <v>PUNE</v>
          </cell>
          <cell r="G1029" t="str">
            <v>A</v>
          </cell>
        </row>
        <row r="1030">
          <cell r="A1030" t="str">
            <v>K83</v>
          </cell>
          <cell r="B1030">
            <v>101286</v>
          </cell>
          <cell r="C1030" t="str">
            <v>SHRINIVAS S NITURI</v>
          </cell>
          <cell r="D1030">
            <v>13000</v>
          </cell>
          <cell r="E1030">
            <v>708</v>
          </cell>
          <cell r="F1030" t="str">
            <v>MUMBAI</v>
          </cell>
          <cell r="G1030" t="str">
            <v>A</v>
          </cell>
        </row>
        <row r="1031">
          <cell r="A1031" t="str">
            <v>K84</v>
          </cell>
          <cell r="B1031">
            <v>101288</v>
          </cell>
          <cell r="C1031" t="str">
            <v>NISAR AHMED</v>
          </cell>
          <cell r="D1031">
            <v>13002</v>
          </cell>
          <cell r="E1031">
            <v>514</v>
          </cell>
          <cell r="F1031" t="str">
            <v>HYDERABAD</v>
          </cell>
          <cell r="G1031" t="str">
            <v>R</v>
          </cell>
        </row>
        <row r="1032">
          <cell r="A1032" t="str">
            <v>K85</v>
          </cell>
          <cell r="B1032">
            <v>101289</v>
          </cell>
          <cell r="C1032" t="str">
            <v>RAMESH CHAUHAN</v>
          </cell>
          <cell r="D1032">
            <v>13003</v>
          </cell>
          <cell r="E1032">
            <v>501</v>
          </cell>
          <cell r="F1032" t="str">
            <v>MUMBAI</v>
          </cell>
          <cell r="G1032" t="str">
            <v>R</v>
          </cell>
        </row>
        <row r="1033">
          <cell r="A1033" t="str">
            <v>K86</v>
          </cell>
          <cell r="B1033">
            <v>101290</v>
          </cell>
          <cell r="C1033" t="str">
            <v>SYED NAIMUDDIN</v>
          </cell>
          <cell r="D1033">
            <v>13004</v>
          </cell>
          <cell r="E1033">
            <v>514</v>
          </cell>
          <cell r="F1033" t="str">
            <v>HYDERABAD</v>
          </cell>
          <cell r="G1033" t="str">
            <v>R</v>
          </cell>
        </row>
        <row r="1034">
          <cell r="A1034" t="str">
            <v>K87</v>
          </cell>
          <cell r="B1034">
            <v>101292</v>
          </cell>
          <cell r="C1034" t="str">
            <v>S A ATNOORKAR</v>
          </cell>
          <cell r="D1034">
            <v>13006</v>
          </cell>
          <cell r="E1034">
            <v>502</v>
          </cell>
          <cell r="F1034" t="str">
            <v>NANDED</v>
          </cell>
          <cell r="G1034" t="str">
            <v>R</v>
          </cell>
        </row>
        <row r="1035">
          <cell r="A1035" t="str">
            <v>K88</v>
          </cell>
          <cell r="B1035">
            <v>101293</v>
          </cell>
          <cell r="C1035" t="str">
            <v>NILESH NABAR</v>
          </cell>
          <cell r="D1035">
            <v>13007</v>
          </cell>
          <cell r="E1035">
            <v>501</v>
          </cell>
          <cell r="F1035" t="str">
            <v>MUMBAI</v>
          </cell>
          <cell r="G1035" t="str">
            <v>R</v>
          </cell>
        </row>
        <row r="1036">
          <cell r="A1036" t="str">
            <v>K89</v>
          </cell>
          <cell r="B1036">
            <v>101294</v>
          </cell>
          <cell r="C1036" t="str">
            <v>SUBRATA CHABRI</v>
          </cell>
          <cell r="D1036">
            <v>13008</v>
          </cell>
          <cell r="E1036">
            <v>514</v>
          </cell>
          <cell r="F1036" t="str">
            <v>VIZAG</v>
          </cell>
          <cell r="G1036" t="str">
            <v>R</v>
          </cell>
        </row>
        <row r="1037">
          <cell r="A1037" t="str">
            <v>K90</v>
          </cell>
          <cell r="B1037">
            <v>101295</v>
          </cell>
          <cell r="C1037" t="str">
            <v>SANJEEV KULKARNI</v>
          </cell>
          <cell r="D1037">
            <v>13009</v>
          </cell>
          <cell r="E1037">
            <v>513</v>
          </cell>
          <cell r="F1037" t="str">
            <v>BELGAUM</v>
          </cell>
          <cell r="G1037" t="str">
            <v>R</v>
          </cell>
        </row>
        <row r="1038">
          <cell r="A1038" t="str">
            <v>K91</v>
          </cell>
          <cell r="B1038">
            <v>101296</v>
          </cell>
          <cell r="C1038" t="str">
            <v>HAMENDRA SAI KIA</v>
          </cell>
          <cell r="D1038">
            <v>13010</v>
          </cell>
          <cell r="E1038">
            <v>517</v>
          </cell>
          <cell r="F1038" t="str">
            <v>GUWAHATI</v>
          </cell>
          <cell r="G1038" t="str">
            <v>R</v>
          </cell>
        </row>
        <row r="1039">
          <cell r="A1039" t="str">
            <v>K92</v>
          </cell>
          <cell r="B1039">
            <v>101297</v>
          </cell>
          <cell r="C1039" t="str">
            <v>DIPANGKU SARMAH</v>
          </cell>
          <cell r="D1039">
            <v>13011</v>
          </cell>
          <cell r="E1039">
            <v>517</v>
          </cell>
          <cell r="F1039" t="str">
            <v>SIBSAGAR</v>
          </cell>
          <cell r="G1039" t="str">
            <v>A</v>
          </cell>
        </row>
        <row r="1040">
          <cell r="A1040" t="str">
            <v>K93</v>
          </cell>
          <cell r="B1040">
            <v>101298</v>
          </cell>
          <cell r="C1040" t="str">
            <v>CHANDRA BAN SHARMA</v>
          </cell>
          <cell r="D1040">
            <v>13012</v>
          </cell>
          <cell r="E1040">
            <v>506</v>
          </cell>
          <cell r="F1040" t="str">
            <v>DELHI</v>
          </cell>
          <cell r="G1040" t="str">
            <v>R</v>
          </cell>
        </row>
        <row r="1041">
          <cell r="A1041" t="str">
            <v>K94</v>
          </cell>
          <cell r="B1041">
            <v>101299</v>
          </cell>
          <cell r="C1041" t="str">
            <v>RITESH VERMANI</v>
          </cell>
          <cell r="D1041">
            <v>13013</v>
          </cell>
          <cell r="E1041">
            <v>507</v>
          </cell>
          <cell r="F1041" t="str">
            <v>DEHRADUN</v>
          </cell>
          <cell r="G1041" t="str">
            <v>R</v>
          </cell>
        </row>
        <row r="1042">
          <cell r="A1042" t="str">
            <v>K95</v>
          </cell>
          <cell r="B1042">
            <v>101300</v>
          </cell>
          <cell r="C1042" t="str">
            <v>RAJEEV DAS</v>
          </cell>
          <cell r="D1042">
            <v>13014</v>
          </cell>
          <cell r="E1042">
            <v>507</v>
          </cell>
          <cell r="F1042" t="str">
            <v>AGRA</v>
          </cell>
          <cell r="G1042" t="str">
            <v>R</v>
          </cell>
        </row>
        <row r="1043">
          <cell r="A1043" t="str">
            <v>K96</v>
          </cell>
          <cell r="B1043">
            <v>101301</v>
          </cell>
          <cell r="C1043" t="str">
            <v>INDRAJIT CHAVAN</v>
          </cell>
          <cell r="D1043">
            <v>13015</v>
          </cell>
          <cell r="E1043">
            <v>502</v>
          </cell>
          <cell r="F1043" t="str">
            <v>AURANGABAD</v>
          </cell>
          <cell r="G1043" t="str">
            <v>R</v>
          </cell>
        </row>
        <row r="1044">
          <cell r="A1044" t="str">
            <v>K97</v>
          </cell>
          <cell r="B1044">
            <v>101303</v>
          </cell>
          <cell r="C1044" t="str">
            <v>I MAHESHWARAN</v>
          </cell>
          <cell r="D1044">
            <v>13017</v>
          </cell>
          <cell r="E1044">
            <v>531</v>
          </cell>
          <cell r="F1044" t="str">
            <v>MADRAS</v>
          </cell>
          <cell r="G1044" t="str">
            <v>A</v>
          </cell>
        </row>
        <row r="1045">
          <cell r="A1045" t="str">
            <v>K98</v>
          </cell>
          <cell r="B1045">
            <v>101304</v>
          </cell>
          <cell r="C1045" t="str">
            <v>SHEEN MATHEW</v>
          </cell>
          <cell r="D1045">
            <v>13018</v>
          </cell>
          <cell r="E1045">
            <v>533</v>
          </cell>
          <cell r="F1045" t="str">
            <v>TRICHUR</v>
          </cell>
          <cell r="G1045" t="str">
            <v>R</v>
          </cell>
        </row>
        <row r="1046">
          <cell r="A1046" t="str">
            <v>K99</v>
          </cell>
          <cell r="B1046">
            <v>101305</v>
          </cell>
          <cell r="C1046" t="str">
            <v>HEMA UMARYE</v>
          </cell>
          <cell r="D1046">
            <v>13019</v>
          </cell>
          <cell r="E1046">
            <v>533</v>
          </cell>
          <cell r="F1046" t="str">
            <v>PONDA GOA</v>
          </cell>
          <cell r="G1046" t="str">
            <v>A</v>
          </cell>
        </row>
        <row r="1047">
          <cell r="A1047" t="str">
            <v>L01</v>
          </cell>
          <cell r="B1047">
            <v>100708</v>
          </cell>
          <cell r="C1047" t="str">
            <v>ANIL GAJARE</v>
          </cell>
          <cell r="D1047">
            <v>12422</v>
          </cell>
          <cell r="E1047">
            <v>521</v>
          </cell>
          <cell r="F1047" t="str">
            <v>MUMBAI</v>
          </cell>
          <cell r="G1047" t="str">
            <v>A</v>
          </cell>
        </row>
        <row r="1048">
          <cell r="A1048" t="str">
            <v>L02</v>
          </cell>
          <cell r="B1048">
            <v>100716</v>
          </cell>
          <cell r="C1048" t="str">
            <v>ASHISH RAIKAR</v>
          </cell>
          <cell r="D1048">
            <v>12430</v>
          </cell>
          <cell r="E1048">
            <v>521</v>
          </cell>
          <cell r="F1048" t="str">
            <v>MUMBAI</v>
          </cell>
          <cell r="G1048" t="str">
            <v>R</v>
          </cell>
        </row>
        <row r="1049">
          <cell r="A1049" t="str">
            <v>L03</v>
          </cell>
          <cell r="B1049">
            <v>100704</v>
          </cell>
          <cell r="C1049" t="str">
            <v>ELVIS ALMEDIA</v>
          </cell>
          <cell r="D1049">
            <v>12418</v>
          </cell>
          <cell r="E1049">
            <v>521</v>
          </cell>
          <cell r="F1049" t="str">
            <v>MUMBAI</v>
          </cell>
          <cell r="G1049" t="str">
            <v>R</v>
          </cell>
        </row>
        <row r="1050">
          <cell r="A1050" t="str">
            <v>L04</v>
          </cell>
          <cell r="B1050">
            <v>100718</v>
          </cell>
          <cell r="C1050" t="str">
            <v>GURDEEP SANGTANI</v>
          </cell>
          <cell r="D1050">
            <v>12432</v>
          </cell>
          <cell r="E1050">
            <v>521</v>
          </cell>
          <cell r="F1050" t="str">
            <v>MUMBAI</v>
          </cell>
          <cell r="G1050" t="str">
            <v>R</v>
          </cell>
        </row>
        <row r="1051">
          <cell r="A1051" t="str">
            <v>L05</v>
          </cell>
          <cell r="B1051">
            <v>100285</v>
          </cell>
          <cell r="C1051" t="str">
            <v>NARENDRA.S.JOSHI</v>
          </cell>
          <cell r="D1051">
            <v>11834</v>
          </cell>
          <cell r="E1051">
            <v>521</v>
          </cell>
          <cell r="F1051" t="str">
            <v>MUMBAI</v>
          </cell>
          <cell r="G1051" t="str">
            <v>A</v>
          </cell>
        </row>
        <row r="1052">
          <cell r="A1052" t="str">
            <v>L06</v>
          </cell>
          <cell r="B1052">
            <v>100710</v>
          </cell>
          <cell r="C1052" t="str">
            <v>RANJANA RAIKAR</v>
          </cell>
          <cell r="D1052">
            <v>12424</v>
          </cell>
          <cell r="E1052">
            <v>521</v>
          </cell>
          <cell r="F1052" t="str">
            <v>MUMBAI</v>
          </cell>
          <cell r="G1052" t="str">
            <v>R</v>
          </cell>
        </row>
        <row r="1053">
          <cell r="A1053" t="str">
            <v>L07</v>
          </cell>
          <cell r="B1053">
            <v>100673</v>
          </cell>
          <cell r="C1053" t="str">
            <v>SAMIR RANE</v>
          </cell>
          <cell r="D1053">
            <v>12291</v>
          </cell>
          <cell r="E1053">
            <v>521</v>
          </cell>
          <cell r="F1053" t="str">
            <v>MUMBAI</v>
          </cell>
          <cell r="G1053" t="str">
            <v>A</v>
          </cell>
        </row>
        <row r="1054">
          <cell r="A1054" t="str">
            <v>L08</v>
          </cell>
          <cell r="B1054">
            <v>100712</v>
          </cell>
          <cell r="C1054" t="str">
            <v>SUDHAKAR GUPTA</v>
          </cell>
          <cell r="D1054">
            <v>12426</v>
          </cell>
          <cell r="E1054">
            <v>521</v>
          </cell>
          <cell r="F1054" t="str">
            <v>NASIK</v>
          </cell>
          <cell r="G1054" t="str">
            <v>A</v>
          </cell>
        </row>
        <row r="1055">
          <cell r="A1055" t="str">
            <v>L09</v>
          </cell>
          <cell r="B1055">
            <v>100717</v>
          </cell>
          <cell r="C1055" t="str">
            <v>TUSHAR KANTHI</v>
          </cell>
          <cell r="D1055">
            <v>12431</v>
          </cell>
          <cell r="E1055">
            <v>521</v>
          </cell>
          <cell r="F1055" t="str">
            <v>MUMBAI</v>
          </cell>
          <cell r="G1055" t="str">
            <v>R</v>
          </cell>
        </row>
        <row r="1056">
          <cell r="A1056" t="str">
            <v>L10</v>
          </cell>
          <cell r="B1056">
            <v>100715</v>
          </cell>
          <cell r="C1056" t="str">
            <v>YOGESH DESAI</v>
          </cell>
          <cell r="D1056">
            <v>12429</v>
          </cell>
          <cell r="E1056">
            <v>521</v>
          </cell>
          <cell r="F1056" t="str">
            <v>MUMBAI</v>
          </cell>
          <cell r="G1056" t="str">
            <v>A</v>
          </cell>
        </row>
        <row r="1057">
          <cell r="A1057" t="str">
            <v>L11</v>
          </cell>
          <cell r="B1057">
            <v>100943</v>
          </cell>
          <cell r="C1057" t="str">
            <v>PRAVIN PATHAK</v>
          </cell>
          <cell r="D1057">
            <v>12657</v>
          </cell>
          <cell r="E1057">
            <v>521</v>
          </cell>
          <cell r="F1057" t="str">
            <v>JALGAON</v>
          </cell>
          <cell r="G1057" t="str">
            <v>R</v>
          </cell>
        </row>
        <row r="1058">
          <cell r="A1058" t="str">
            <v>L12</v>
          </cell>
          <cell r="B1058">
            <v>100958</v>
          </cell>
          <cell r="C1058" t="str">
            <v>R S SHIRKE</v>
          </cell>
          <cell r="D1058">
            <v>12672</v>
          </cell>
          <cell r="E1058">
            <v>521</v>
          </cell>
          <cell r="F1058" t="str">
            <v>MUMBAI</v>
          </cell>
          <cell r="G1058" t="str">
            <v>R</v>
          </cell>
        </row>
        <row r="1059">
          <cell r="A1059" t="str">
            <v>L13</v>
          </cell>
          <cell r="B1059">
            <v>100967</v>
          </cell>
          <cell r="C1059" t="str">
            <v>ARVIND KORI</v>
          </cell>
          <cell r="D1059">
            <v>12681</v>
          </cell>
          <cell r="E1059">
            <v>521</v>
          </cell>
          <cell r="F1059" t="str">
            <v>MUMBAI</v>
          </cell>
          <cell r="G1059" t="str">
            <v>R</v>
          </cell>
        </row>
        <row r="1060">
          <cell r="A1060" t="str">
            <v>L14</v>
          </cell>
          <cell r="B1060">
            <v>100973</v>
          </cell>
          <cell r="C1060" t="str">
            <v>UMESH KUMAR JAISWAL</v>
          </cell>
          <cell r="D1060">
            <v>12687</v>
          </cell>
          <cell r="E1060">
            <v>521</v>
          </cell>
          <cell r="F1060" t="str">
            <v>AURANGABAD</v>
          </cell>
          <cell r="G1060" t="str">
            <v>R</v>
          </cell>
        </row>
        <row r="1061">
          <cell r="A1061" t="str">
            <v>L15</v>
          </cell>
          <cell r="B1061">
            <v>100728</v>
          </cell>
          <cell r="C1061" t="str">
            <v>AMOL MAZUMDAR</v>
          </cell>
          <cell r="D1061">
            <v>12442</v>
          </cell>
          <cell r="E1061">
            <v>522</v>
          </cell>
          <cell r="F1061" t="str">
            <v>NAGPUR</v>
          </cell>
          <cell r="G1061" t="str">
            <v>R</v>
          </cell>
        </row>
        <row r="1062">
          <cell r="A1062" t="str">
            <v>L16</v>
          </cell>
          <cell r="B1062">
            <v>100399</v>
          </cell>
          <cell r="C1062" t="str">
            <v>DEVDATTA PATAKE</v>
          </cell>
          <cell r="D1062">
            <v>11948</v>
          </cell>
          <cell r="E1062">
            <v>522</v>
          </cell>
          <cell r="F1062" t="str">
            <v>PUNE</v>
          </cell>
          <cell r="G1062" t="str">
            <v>R</v>
          </cell>
        </row>
        <row r="1063">
          <cell r="A1063" t="str">
            <v>L17</v>
          </cell>
          <cell r="B1063">
            <v>100731</v>
          </cell>
          <cell r="C1063" t="str">
            <v>SUHAS JEURKAR</v>
          </cell>
          <cell r="D1063">
            <v>12445</v>
          </cell>
          <cell r="E1063">
            <v>522</v>
          </cell>
          <cell r="F1063" t="str">
            <v>NASHIK</v>
          </cell>
          <cell r="G1063" t="str">
            <v>R</v>
          </cell>
        </row>
        <row r="1064">
          <cell r="A1064" t="str">
            <v>L18</v>
          </cell>
          <cell r="B1064">
            <v>100786</v>
          </cell>
          <cell r="C1064" t="str">
            <v>SYED F REZVI</v>
          </cell>
          <cell r="D1064">
            <v>12500</v>
          </cell>
          <cell r="E1064">
            <v>522</v>
          </cell>
          <cell r="F1064" t="str">
            <v>NAGPUR</v>
          </cell>
          <cell r="G1064" t="str">
            <v>R</v>
          </cell>
        </row>
        <row r="1065">
          <cell r="A1065" t="str">
            <v>L19</v>
          </cell>
          <cell r="B1065">
            <v>100913</v>
          </cell>
          <cell r="C1065" t="str">
            <v>NARESH BADKAR</v>
          </cell>
          <cell r="D1065">
            <v>12627</v>
          </cell>
          <cell r="E1065">
            <v>522</v>
          </cell>
          <cell r="F1065" t="str">
            <v>KOLHAPUR</v>
          </cell>
          <cell r="G1065" t="str">
            <v>R</v>
          </cell>
        </row>
        <row r="1066">
          <cell r="A1066" t="str">
            <v>L20</v>
          </cell>
          <cell r="B1066">
            <v>100791</v>
          </cell>
          <cell r="C1066" t="str">
            <v>A SABHERWAL</v>
          </cell>
          <cell r="D1066">
            <v>12505</v>
          </cell>
          <cell r="E1066">
            <v>524</v>
          </cell>
          <cell r="F1066" t="str">
            <v>JODHPUR</v>
          </cell>
          <cell r="G1066" t="str">
            <v>R</v>
          </cell>
        </row>
        <row r="1067">
          <cell r="A1067" t="str">
            <v>L21</v>
          </cell>
          <cell r="B1067">
            <v>100789</v>
          </cell>
          <cell r="C1067" t="str">
            <v>ASHISH DEVPURA</v>
          </cell>
          <cell r="D1067">
            <v>12503</v>
          </cell>
          <cell r="E1067">
            <v>524</v>
          </cell>
          <cell r="F1067" t="str">
            <v>MEERUT</v>
          </cell>
          <cell r="G1067" t="str">
            <v>R</v>
          </cell>
        </row>
        <row r="1068">
          <cell r="A1068" t="str">
            <v>L22</v>
          </cell>
          <cell r="B1068">
            <v>100790</v>
          </cell>
          <cell r="C1068" t="str">
            <v>D MATAI</v>
          </cell>
          <cell r="D1068">
            <v>12504</v>
          </cell>
          <cell r="E1068">
            <v>524</v>
          </cell>
          <cell r="F1068" t="str">
            <v>KOTA</v>
          </cell>
          <cell r="G1068" t="str">
            <v>R</v>
          </cell>
        </row>
        <row r="1069">
          <cell r="A1069" t="str">
            <v>L23</v>
          </cell>
          <cell r="B1069">
            <v>100821</v>
          </cell>
          <cell r="C1069" t="str">
            <v>JAIDEEP NAIR</v>
          </cell>
          <cell r="D1069">
            <v>12540</v>
          </cell>
          <cell r="E1069">
            <v>524</v>
          </cell>
          <cell r="F1069" t="str">
            <v>JAIPUR</v>
          </cell>
          <cell r="G1069" t="str">
            <v>R</v>
          </cell>
        </row>
        <row r="1070">
          <cell r="A1070" t="str">
            <v>L24</v>
          </cell>
          <cell r="B1070">
            <v>100801</v>
          </cell>
          <cell r="C1070" t="str">
            <v>SANJAY DUTTA</v>
          </cell>
          <cell r="D1070">
            <v>12517</v>
          </cell>
          <cell r="E1070">
            <v>524</v>
          </cell>
          <cell r="F1070" t="str">
            <v>RAIPUR</v>
          </cell>
          <cell r="G1070" t="str">
            <v>R</v>
          </cell>
        </row>
        <row r="1071">
          <cell r="A1071" t="str">
            <v>L25</v>
          </cell>
          <cell r="B1071">
            <v>100833</v>
          </cell>
          <cell r="C1071" t="str">
            <v>SUMIT BHAGAT</v>
          </cell>
          <cell r="D1071">
            <v>12553</v>
          </cell>
          <cell r="E1071">
            <v>524</v>
          </cell>
          <cell r="F1071" t="str">
            <v>INDORE</v>
          </cell>
          <cell r="G1071" t="str">
            <v>R</v>
          </cell>
        </row>
        <row r="1072">
          <cell r="A1072" t="str">
            <v>L26</v>
          </cell>
          <cell r="B1072">
            <v>100778</v>
          </cell>
          <cell r="C1072" t="str">
            <v>VIKAS BALDUA</v>
          </cell>
          <cell r="D1072">
            <v>12492</v>
          </cell>
          <cell r="E1072">
            <v>524</v>
          </cell>
          <cell r="F1072" t="str">
            <v>JAIPUR</v>
          </cell>
          <cell r="G1072" t="str">
            <v>R</v>
          </cell>
        </row>
        <row r="1073">
          <cell r="A1073" t="str">
            <v>L27</v>
          </cell>
          <cell r="B1073">
            <v>101045</v>
          </cell>
          <cell r="C1073" t="str">
            <v>SANJAY BHARDWAJ</v>
          </cell>
          <cell r="D1073">
            <v>12759</v>
          </cell>
          <cell r="E1073">
            <v>524</v>
          </cell>
          <cell r="F1073" t="str">
            <v>UDAIPUR</v>
          </cell>
          <cell r="G1073" t="str">
            <v>A</v>
          </cell>
        </row>
        <row r="1074">
          <cell r="A1074" t="str">
            <v>L28</v>
          </cell>
          <cell r="B1074">
            <v>101118</v>
          </cell>
          <cell r="C1074" t="str">
            <v>PRADEEP KUMAR SHARMA</v>
          </cell>
          <cell r="D1074">
            <v>12832</v>
          </cell>
          <cell r="E1074">
            <v>524</v>
          </cell>
          <cell r="F1074" t="str">
            <v>JODHPUR</v>
          </cell>
          <cell r="G1074" t="str">
            <v>A</v>
          </cell>
        </row>
        <row r="1075">
          <cell r="A1075" t="str">
            <v>L29</v>
          </cell>
          <cell r="B1075">
            <v>101119</v>
          </cell>
          <cell r="C1075" t="str">
            <v>DEEPAK UPADHYAY</v>
          </cell>
          <cell r="D1075">
            <v>12833</v>
          </cell>
          <cell r="E1075">
            <v>524</v>
          </cell>
          <cell r="F1075" t="str">
            <v>JAIPUR</v>
          </cell>
          <cell r="G1075" t="str">
            <v>A</v>
          </cell>
        </row>
        <row r="1076">
          <cell r="A1076" t="str">
            <v>L30</v>
          </cell>
          <cell r="B1076">
            <v>100826</v>
          </cell>
          <cell r="C1076" t="str">
            <v>BANDISH BHATT</v>
          </cell>
          <cell r="D1076">
            <v>12545</v>
          </cell>
          <cell r="E1076">
            <v>525</v>
          </cell>
          <cell r="F1076" t="str">
            <v>BHAVNAGAR</v>
          </cell>
          <cell r="G1076" t="str">
            <v>A</v>
          </cell>
        </row>
        <row r="1077">
          <cell r="A1077" t="str">
            <v>L31</v>
          </cell>
          <cell r="B1077">
            <v>100813</v>
          </cell>
          <cell r="C1077" t="str">
            <v>BHARAT KHATRI</v>
          </cell>
          <cell r="D1077">
            <v>12529</v>
          </cell>
          <cell r="E1077">
            <v>525</v>
          </cell>
          <cell r="F1077" t="str">
            <v>AHMEDABAD</v>
          </cell>
          <cell r="G1077" t="str">
            <v>A</v>
          </cell>
        </row>
        <row r="1078">
          <cell r="A1078" t="str">
            <v>L32</v>
          </cell>
          <cell r="B1078">
            <v>100722</v>
          </cell>
          <cell r="C1078" t="str">
            <v>BRIJESH SHAH</v>
          </cell>
          <cell r="D1078">
            <v>12436</v>
          </cell>
          <cell r="E1078">
            <v>525</v>
          </cell>
          <cell r="F1078" t="str">
            <v>RAJKOT</v>
          </cell>
          <cell r="G1078" t="str">
            <v>R</v>
          </cell>
        </row>
        <row r="1079">
          <cell r="A1079" t="str">
            <v>L33</v>
          </cell>
          <cell r="B1079">
            <v>100719</v>
          </cell>
          <cell r="C1079" t="str">
            <v>HIRAL MODY</v>
          </cell>
          <cell r="D1079">
            <v>12433</v>
          </cell>
          <cell r="E1079">
            <v>525</v>
          </cell>
          <cell r="F1079" t="str">
            <v>RAJKOT</v>
          </cell>
          <cell r="G1079" t="str">
            <v>R</v>
          </cell>
        </row>
        <row r="1080">
          <cell r="A1080" t="str">
            <v>L34</v>
          </cell>
          <cell r="B1080">
            <v>100711</v>
          </cell>
          <cell r="C1080" t="str">
            <v>JAYAKAR DHRUVA</v>
          </cell>
          <cell r="D1080">
            <v>12425</v>
          </cell>
          <cell r="E1080">
            <v>525</v>
          </cell>
          <cell r="F1080" t="str">
            <v>AJWA ROAD BARODA</v>
          </cell>
          <cell r="G1080" t="str">
            <v>A</v>
          </cell>
        </row>
        <row r="1081">
          <cell r="A1081" t="str">
            <v>L35</v>
          </cell>
          <cell r="B1081">
            <v>100709</v>
          </cell>
          <cell r="C1081" t="str">
            <v>NAYAN NEWASKAR</v>
          </cell>
          <cell r="D1081">
            <v>12423</v>
          </cell>
          <cell r="E1081">
            <v>525</v>
          </cell>
          <cell r="F1081" t="str">
            <v>BARODA</v>
          </cell>
          <cell r="G1081" t="str">
            <v>A</v>
          </cell>
        </row>
        <row r="1082">
          <cell r="A1082" t="str">
            <v>L36</v>
          </cell>
          <cell r="B1082">
            <v>100313</v>
          </cell>
          <cell r="C1082" t="str">
            <v>SATYAJIT I BHATT</v>
          </cell>
          <cell r="D1082">
            <v>11874</v>
          </cell>
          <cell r="E1082">
            <v>525</v>
          </cell>
          <cell r="F1082" t="str">
            <v>AHMEDABAD</v>
          </cell>
          <cell r="G1082" t="str">
            <v>A</v>
          </cell>
        </row>
        <row r="1083">
          <cell r="A1083" t="str">
            <v>L37</v>
          </cell>
          <cell r="B1083">
            <v>101059</v>
          </cell>
          <cell r="C1083" t="str">
            <v>NITIN PATEL</v>
          </cell>
          <cell r="D1083">
            <v>12773</v>
          </cell>
          <cell r="E1083">
            <v>525</v>
          </cell>
          <cell r="F1083" t="str">
            <v>NADIAD</v>
          </cell>
          <cell r="G1083" t="str">
            <v>A</v>
          </cell>
        </row>
        <row r="1084">
          <cell r="A1084" t="str">
            <v>L40</v>
          </cell>
          <cell r="B1084">
            <v>100845</v>
          </cell>
          <cell r="C1084" t="str">
            <v>I.VIJAYAN</v>
          </cell>
          <cell r="D1084">
            <v>12565</v>
          </cell>
          <cell r="E1084">
            <v>526</v>
          </cell>
          <cell r="F1084" t="str">
            <v>DELHI</v>
          </cell>
          <cell r="G1084" t="str">
            <v>R</v>
          </cell>
        </row>
        <row r="1085">
          <cell r="A1085" t="str">
            <v>L41</v>
          </cell>
          <cell r="B1085">
            <v>100841</v>
          </cell>
          <cell r="C1085" t="str">
            <v>JALAJ NARANG</v>
          </cell>
          <cell r="D1085">
            <v>12561</v>
          </cell>
          <cell r="E1085">
            <v>526</v>
          </cell>
          <cell r="F1085" t="str">
            <v>DELHI</v>
          </cell>
          <cell r="G1085" t="str">
            <v>R</v>
          </cell>
        </row>
        <row r="1086">
          <cell r="A1086" t="str">
            <v>L42</v>
          </cell>
          <cell r="B1086">
            <v>100822</v>
          </cell>
          <cell r="C1086" t="str">
            <v>KHUSWANT KOHLI</v>
          </cell>
          <cell r="D1086">
            <v>12541</v>
          </cell>
          <cell r="E1086">
            <v>526</v>
          </cell>
          <cell r="F1086" t="str">
            <v>DELHI</v>
          </cell>
          <cell r="G1086" t="str">
            <v>R</v>
          </cell>
        </row>
        <row r="1087">
          <cell r="A1087" t="str">
            <v>L43</v>
          </cell>
          <cell r="B1087">
            <v>100823</v>
          </cell>
          <cell r="C1087" t="str">
            <v>PANKAJ  AHUJA</v>
          </cell>
          <cell r="D1087">
            <v>12542</v>
          </cell>
          <cell r="E1087">
            <v>526</v>
          </cell>
          <cell r="F1087" t="str">
            <v>DELHI</v>
          </cell>
          <cell r="G1087" t="str">
            <v>R</v>
          </cell>
        </row>
        <row r="1088">
          <cell r="A1088" t="str">
            <v>L44</v>
          </cell>
          <cell r="B1088">
            <v>100844</v>
          </cell>
          <cell r="C1088" t="str">
            <v>PUNEET CHADHA</v>
          </cell>
          <cell r="D1088">
            <v>12564</v>
          </cell>
          <cell r="E1088">
            <v>526</v>
          </cell>
          <cell r="F1088" t="str">
            <v>DELHI</v>
          </cell>
          <cell r="G1088" t="str">
            <v>R</v>
          </cell>
        </row>
        <row r="1089">
          <cell r="A1089" t="str">
            <v>L45</v>
          </cell>
          <cell r="B1089">
            <v>100825</v>
          </cell>
          <cell r="C1089" t="str">
            <v>R.S.NEGI</v>
          </cell>
          <cell r="D1089">
            <v>12544</v>
          </cell>
          <cell r="E1089">
            <v>526</v>
          </cell>
          <cell r="F1089" t="str">
            <v>NEW DELHI</v>
          </cell>
          <cell r="G1089" t="str">
            <v>R</v>
          </cell>
        </row>
        <row r="1090">
          <cell r="A1090" t="str">
            <v>L46</v>
          </cell>
          <cell r="B1090">
            <v>100842</v>
          </cell>
          <cell r="C1090" t="str">
            <v>SANJAY MALIK</v>
          </cell>
          <cell r="D1090">
            <v>12562</v>
          </cell>
          <cell r="E1090">
            <v>526</v>
          </cell>
          <cell r="F1090" t="str">
            <v>DELHI</v>
          </cell>
          <cell r="G1090" t="str">
            <v>A</v>
          </cell>
        </row>
        <row r="1091">
          <cell r="A1091" t="str">
            <v>L47</v>
          </cell>
          <cell r="B1091">
            <v>100889</v>
          </cell>
          <cell r="C1091" t="str">
            <v>U SAWHNEY</v>
          </cell>
          <cell r="D1091">
            <v>12603</v>
          </cell>
          <cell r="E1091">
            <v>526</v>
          </cell>
          <cell r="F1091" t="str">
            <v>BAREILLY</v>
          </cell>
          <cell r="G1091" t="str">
            <v>R</v>
          </cell>
        </row>
        <row r="1092">
          <cell r="A1092" t="str">
            <v>L48</v>
          </cell>
          <cell r="B1092">
            <v>100508</v>
          </cell>
          <cell r="C1092" t="str">
            <v>VIJAY SHARMA</v>
          </cell>
          <cell r="D1092">
            <v>12231</v>
          </cell>
          <cell r="E1092">
            <v>526</v>
          </cell>
          <cell r="F1092" t="str">
            <v>DELHI</v>
          </cell>
          <cell r="G1092" t="str">
            <v>R</v>
          </cell>
        </row>
        <row r="1093">
          <cell r="A1093" t="str">
            <v>L49</v>
          </cell>
          <cell r="B1093">
            <v>100780</v>
          </cell>
          <cell r="C1093" t="str">
            <v>VIKAS KHURANA</v>
          </cell>
          <cell r="D1093">
            <v>12494</v>
          </cell>
          <cell r="E1093">
            <v>526</v>
          </cell>
          <cell r="F1093" t="str">
            <v>DELHI</v>
          </cell>
          <cell r="G1093" t="str">
            <v>A</v>
          </cell>
        </row>
        <row r="1094">
          <cell r="A1094" t="str">
            <v>L50</v>
          </cell>
          <cell r="B1094">
            <v>100925</v>
          </cell>
          <cell r="C1094" t="str">
            <v>NIDESH KHATRI</v>
          </cell>
          <cell r="D1094">
            <v>12639</v>
          </cell>
          <cell r="E1094">
            <v>526</v>
          </cell>
          <cell r="F1094" t="str">
            <v>DEHRADUN</v>
          </cell>
          <cell r="G1094" t="str">
            <v>R</v>
          </cell>
        </row>
        <row r="1095">
          <cell r="A1095" t="str">
            <v>L51</v>
          </cell>
          <cell r="B1095">
            <v>100968</v>
          </cell>
          <cell r="C1095" t="str">
            <v>RAJIV MONGA</v>
          </cell>
          <cell r="D1095">
            <v>12682</v>
          </cell>
          <cell r="E1095">
            <v>526</v>
          </cell>
          <cell r="F1095" t="str">
            <v>DELHI</v>
          </cell>
          <cell r="G1095" t="str">
            <v>R</v>
          </cell>
        </row>
        <row r="1096">
          <cell r="A1096" t="str">
            <v>L52</v>
          </cell>
          <cell r="B1096">
            <v>100840</v>
          </cell>
          <cell r="C1096" t="str">
            <v>SANJEEV ARORA</v>
          </cell>
          <cell r="D1096">
            <v>12560</v>
          </cell>
          <cell r="E1096">
            <v>527</v>
          </cell>
          <cell r="F1096" t="str">
            <v>LUCKNOW</v>
          </cell>
          <cell r="G1096" t="str">
            <v>A</v>
          </cell>
        </row>
        <row r="1097">
          <cell r="A1097" t="str">
            <v>L53</v>
          </cell>
          <cell r="B1097">
            <v>100824</v>
          </cell>
          <cell r="C1097" t="str">
            <v>SUNIL KHANNA</v>
          </cell>
          <cell r="D1097">
            <v>12543</v>
          </cell>
          <cell r="E1097">
            <v>527</v>
          </cell>
          <cell r="F1097" t="str">
            <v>LUCKNOW</v>
          </cell>
          <cell r="G1097" t="str">
            <v>A</v>
          </cell>
        </row>
        <row r="1098">
          <cell r="A1098" t="str">
            <v>L54</v>
          </cell>
          <cell r="B1098">
            <v>100945</v>
          </cell>
          <cell r="C1098" t="str">
            <v>ASHEESH DUBEY</v>
          </cell>
          <cell r="D1098">
            <v>12659</v>
          </cell>
          <cell r="E1098">
            <v>527</v>
          </cell>
          <cell r="F1098" t="str">
            <v>LUCKNOW</v>
          </cell>
          <cell r="G1098" t="str">
            <v>A</v>
          </cell>
        </row>
        <row r="1099">
          <cell r="A1099" t="str">
            <v>L55</v>
          </cell>
          <cell r="B1099">
            <v>100997</v>
          </cell>
          <cell r="C1099" t="str">
            <v>RAJESH CHANDRA</v>
          </cell>
          <cell r="D1099">
            <v>12711</v>
          </cell>
          <cell r="E1099">
            <v>527</v>
          </cell>
          <cell r="F1099" t="str">
            <v>LUCKNOW</v>
          </cell>
          <cell r="G1099" t="str">
            <v>R</v>
          </cell>
        </row>
        <row r="1100">
          <cell r="A1100" t="str">
            <v>L56</v>
          </cell>
          <cell r="B1100">
            <v>101046</v>
          </cell>
          <cell r="C1100" t="str">
            <v>A SHARMA</v>
          </cell>
          <cell r="D1100">
            <v>12760</v>
          </cell>
          <cell r="E1100">
            <v>527</v>
          </cell>
          <cell r="F1100" t="str">
            <v>BARELILLY (U.P.)</v>
          </cell>
          <cell r="G1100" t="str">
            <v>A</v>
          </cell>
        </row>
        <row r="1101">
          <cell r="A1101" t="str">
            <v>L57</v>
          </cell>
          <cell r="B1101">
            <v>101179</v>
          </cell>
          <cell r="C1101" t="str">
            <v>PEEUSH JAIN</v>
          </cell>
          <cell r="D1101">
            <v>12893</v>
          </cell>
          <cell r="E1101">
            <v>527</v>
          </cell>
          <cell r="F1101" t="str">
            <v>MEERUT</v>
          </cell>
          <cell r="G1101" t="str">
            <v>R</v>
          </cell>
        </row>
        <row r="1102">
          <cell r="A1102" t="str">
            <v>L60</v>
          </cell>
          <cell r="B1102">
            <v>100706</v>
          </cell>
          <cell r="C1102" t="str">
            <v>RAJIV K SHARMA</v>
          </cell>
          <cell r="D1102">
            <v>12420</v>
          </cell>
          <cell r="E1102">
            <v>528</v>
          </cell>
          <cell r="F1102" t="str">
            <v>MEERUT</v>
          </cell>
          <cell r="G1102" t="str">
            <v>R</v>
          </cell>
        </row>
        <row r="1103">
          <cell r="A1103" t="str">
            <v>L61</v>
          </cell>
          <cell r="B1103">
            <v>100815</v>
          </cell>
          <cell r="C1103" t="str">
            <v>S PALIWAL</v>
          </cell>
          <cell r="D1103">
            <v>12532</v>
          </cell>
          <cell r="E1103">
            <v>528</v>
          </cell>
          <cell r="F1103" t="str">
            <v>MEERUT</v>
          </cell>
          <cell r="G1103" t="str">
            <v>R</v>
          </cell>
        </row>
        <row r="1104">
          <cell r="A1104" t="str">
            <v>L62</v>
          </cell>
          <cell r="B1104">
            <v>100797</v>
          </cell>
          <cell r="C1104" t="str">
            <v>SUJAI TRIVEDI</v>
          </cell>
          <cell r="D1104">
            <v>12513</v>
          </cell>
          <cell r="E1104">
            <v>528</v>
          </cell>
          <cell r="F1104" t="str">
            <v>KANPUR</v>
          </cell>
          <cell r="G1104" t="str">
            <v>A</v>
          </cell>
        </row>
        <row r="1105">
          <cell r="A1105" t="str">
            <v>L63</v>
          </cell>
          <cell r="B1105">
            <v>101064</v>
          </cell>
          <cell r="C1105" t="str">
            <v>ADITYA SHARMA</v>
          </cell>
          <cell r="D1105">
            <v>12778</v>
          </cell>
          <cell r="E1105">
            <v>528</v>
          </cell>
          <cell r="F1105" t="str">
            <v>DEHRADUN</v>
          </cell>
          <cell r="G1105" t="str">
            <v>R</v>
          </cell>
        </row>
        <row r="1106">
          <cell r="A1106" t="str">
            <v>L70</v>
          </cell>
          <cell r="B1106">
            <v>100734</v>
          </cell>
          <cell r="C1106" t="str">
            <v>A MEGANATHAN</v>
          </cell>
          <cell r="D1106">
            <v>12448</v>
          </cell>
          <cell r="E1106">
            <v>531</v>
          </cell>
          <cell r="F1106" t="str">
            <v>MADRAS</v>
          </cell>
          <cell r="G1106" t="str">
            <v>R</v>
          </cell>
        </row>
        <row r="1107">
          <cell r="A1107" t="str">
            <v>L71</v>
          </cell>
          <cell r="B1107">
            <v>100740</v>
          </cell>
          <cell r="C1107" t="str">
            <v>D SRINIVASAN</v>
          </cell>
          <cell r="D1107">
            <v>12454</v>
          </cell>
          <cell r="E1107">
            <v>531</v>
          </cell>
          <cell r="F1107" t="str">
            <v>THANJAVUR</v>
          </cell>
          <cell r="G1107" t="str">
            <v>R</v>
          </cell>
        </row>
        <row r="1108">
          <cell r="A1108" t="str">
            <v>L72</v>
          </cell>
          <cell r="B1108">
            <v>100739</v>
          </cell>
          <cell r="C1108" t="str">
            <v>ELANGO DEV</v>
          </cell>
          <cell r="D1108">
            <v>12453</v>
          </cell>
          <cell r="E1108">
            <v>531</v>
          </cell>
          <cell r="F1108" t="str">
            <v>ERODE</v>
          </cell>
          <cell r="G1108" t="str">
            <v>R</v>
          </cell>
        </row>
        <row r="1109">
          <cell r="A1109" t="str">
            <v>L73</v>
          </cell>
          <cell r="B1109">
            <v>100750</v>
          </cell>
          <cell r="C1109" t="str">
            <v>G S SINGARAM</v>
          </cell>
          <cell r="D1109">
            <v>12464</v>
          </cell>
          <cell r="E1109">
            <v>531</v>
          </cell>
          <cell r="F1109" t="str">
            <v>MADRAS</v>
          </cell>
          <cell r="G1109" t="str">
            <v>R</v>
          </cell>
        </row>
        <row r="1110">
          <cell r="A1110" t="str">
            <v>L74</v>
          </cell>
          <cell r="B1110">
            <v>100730</v>
          </cell>
          <cell r="C1110" t="str">
            <v>G VENKATACHALAPATHY</v>
          </cell>
          <cell r="D1110">
            <v>12444</v>
          </cell>
          <cell r="E1110">
            <v>531</v>
          </cell>
          <cell r="F1110" t="str">
            <v>MADURAI</v>
          </cell>
          <cell r="G1110" t="str">
            <v>R</v>
          </cell>
        </row>
        <row r="1111">
          <cell r="A1111" t="str">
            <v>L75</v>
          </cell>
          <cell r="B1111">
            <v>100725</v>
          </cell>
          <cell r="C1111" t="str">
            <v>N L NANDA KUMAR</v>
          </cell>
          <cell r="D1111">
            <v>12439</v>
          </cell>
          <cell r="E1111">
            <v>531</v>
          </cell>
          <cell r="F1111" t="str">
            <v>MADRAS</v>
          </cell>
          <cell r="G1111" t="str">
            <v>R</v>
          </cell>
        </row>
        <row r="1112">
          <cell r="A1112" t="str">
            <v>L76</v>
          </cell>
          <cell r="B1112">
            <v>100803</v>
          </cell>
          <cell r="C1112" t="str">
            <v>N.L. SRIRAM</v>
          </cell>
          <cell r="D1112">
            <v>12519</v>
          </cell>
          <cell r="E1112">
            <v>531</v>
          </cell>
          <cell r="F1112" t="str">
            <v>COIMBATORE</v>
          </cell>
          <cell r="G1112" t="str">
            <v>R</v>
          </cell>
        </row>
        <row r="1113">
          <cell r="A1113" t="str">
            <v>L77</v>
          </cell>
          <cell r="B1113">
            <v>100705</v>
          </cell>
          <cell r="C1113" t="str">
            <v>R J GODWIN</v>
          </cell>
          <cell r="D1113">
            <v>12419</v>
          </cell>
          <cell r="E1113">
            <v>531</v>
          </cell>
          <cell r="F1113" t="str">
            <v>MADURAI</v>
          </cell>
          <cell r="G1113" t="str">
            <v>R</v>
          </cell>
        </row>
        <row r="1114">
          <cell r="A1114" t="str">
            <v>L78</v>
          </cell>
          <cell r="B1114">
            <v>100749</v>
          </cell>
          <cell r="C1114" t="str">
            <v>R SATYANARAYANAN</v>
          </cell>
          <cell r="D1114">
            <v>12463</v>
          </cell>
          <cell r="E1114">
            <v>531</v>
          </cell>
          <cell r="F1114" t="str">
            <v>MADRAS</v>
          </cell>
          <cell r="G1114" t="str">
            <v>R</v>
          </cell>
        </row>
        <row r="1115">
          <cell r="A1115" t="str">
            <v>L79</v>
          </cell>
          <cell r="B1115">
            <v>100839</v>
          </cell>
          <cell r="C1115" t="str">
            <v>V. CHANDAR</v>
          </cell>
          <cell r="D1115">
            <v>12559</v>
          </cell>
          <cell r="E1115">
            <v>531</v>
          </cell>
          <cell r="F1115" t="str">
            <v>TRICHY</v>
          </cell>
          <cell r="G1115" t="str">
            <v>R</v>
          </cell>
        </row>
        <row r="1116">
          <cell r="A1116" t="str">
            <v>L80</v>
          </cell>
          <cell r="B1116">
            <v>100729</v>
          </cell>
          <cell r="C1116" t="str">
            <v>BALAKRISHNAN C</v>
          </cell>
          <cell r="D1116">
            <v>12443</v>
          </cell>
          <cell r="E1116">
            <v>532</v>
          </cell>
          <cell r="F1116" t="str">
            <v>CANNANORE</v>
          </cell>
          <cell r="G1116" t="str">
            <v>R</v>
          </cell>
        </row>
        <row r="1117">
          <cell r="A1117" t="str">
            <v>L81</v>
          </cell>
          <cell r="B1117">
            <v>100726</v>
          </cell>
          <cell r="C1117" t="str">
            <v>G MANIKANDAN</v>
          </cell>
          <cell r="D1117">
            <v>12440</v>
          </cell>
          <cell r="E1117">
            <v>532</v>
          </cell>
          <cell r="F1117" t="str">
            <v>COCHIN</v>
          </cell>
          <cell r="G1117" t="str">
            <v>R</v>
          </cell>
        </row>
        <row r="1118">
          <cell r="A1118" t="str">
            <v>L82</v>
          </cell>
          <cell r="B1118">
            <v>100784</v>
          </cell>
          <cell r="C1118" t="str">
            <v>K A ACHUTHANAND</v>
          </cell>
          <cell r="D1118">
            <v>12498</v>
          </cell>
          <cell r="E1118">
            <v>532</v>
          </cell>
          <cell r="F1118" t="str">
            <v>QUILON</v>
          </cell>
          <cell r="G1118" t="str">
            <v>R</v>
          </cell>
        </row>
        <row r="1119">
          <cell r="A1119" t="str">
            <v>L83</v>
          </cell>
          <cell r="B1119">
            <v>100811</v>
          </cell>
          <cell r="C1119" t="str">
            <v>S.VIJAYA SAI</v>
          </cell>
          <cell r="D1119">
            <v>12527</v>
          </cell>
          <cell r="E1119">
            <v>532</v>
          </cell>
          <cell r="F1119" t="str">
            <v>CALICUT</v>
          </cell>
          <cell r="G1119" t="str">
            <v>R</v>
          </cell>
        </row>
        <row r="1120">
          <cell r="A1120" t="str">
            <v>L84</v>
          </cell>
          <cell r="B1120">
            <v>100783</v>
          </cell>
          <cell r="C1120" t="str">
            <v>SANJAY K C</v>
          </cell>
          <cell r="D1120">
            <v>12497</v>
          </cell>
          <cell r="E1120">
            <v>532</v>
          </cell>
          <cell r="F1120" t="str">
            <v>ERNAKULAM</v>
          </cell>
          <cell r="G1120" t="str">
            <v>R</v>
          </cell>
        </row>
        <row r="1121">
          <cell r="A1121" t="str">
            <v>L85</v>
          </cell>
          <cell r="B1121">
            <v>100736</v>
          </cell>
          <cell r="C1121" t="str">
            <v>SHANTO JOSEPH CHITTILAPILLY</v>
          </cell>
          <cell r="D1121">
            <v>12450</v>
          </cell>
          <cell r="E1121">
            <v>532</v>
          </cell>
          <cell r="F1121" t="str">
            <v>TRICHUR</v>
          </cell>
          <cell r="G1121" t="str">
            <v>R</v>
          </cell>
        </row>
        <row r="1122">
          <cell r="A1122" t="str">
            <v>L86</v>
          </cell>
          <cell r="B1122">
            <v>100819</v>
          </cell>
          <cell r="C1122" t="str">
            <v>SUNIL M VARGHESE</v>
          </cell>
          <cell r="D1122">
            <v>12538</v>
          </cell>
          <cell r="E1122">
            <v>532</v>
          </cell>
          <cell r="F1122" t="str">
            <v>KOTTAYAM</v>
          </cell>
          <cell r="G1122" t="str">
            <v>A</v>
          </cell>
        </row>
        <row r="1123">
          <cell r="A1123" t="str">
            <v>L87</v>
          </cell>
          <cell r="B1123">
            <v>100970</v>
          </cell>
          <cell r="C1123" t="str">
            <v>P SUNIL KUMAR</v>
          </cell>
          <cell r="D1123">
            <v>12684</v>
          </cell>
          <cell r="E1123">
            <v>532</v>
          </cell>
          <cell r="F1123" t="str">
            <v>CANNANORE</v>
          </cell>
          <cell r="G1123" t="str">
            <v>A</v>
          </cell>
        </row>
        <row r="1124">
          <cell r="A1124" t="str">
            <v>L88</v>
          </cell>
          <cell r="B1124">
            <v>100989</v>
          </cell>
          <cell r="C1124" t="str">
            <v>M A DATTATRYA</v>
          </cell>
          <cell r="D1124">
            <v>12703</v>
          </cell>
          <cell r="E1124">
            <v>532</v>
          </cell>
          <cell r="F1124" t="str">
            <v>BANGALORE</v>
          </cell>
          <cell r="G1124" t="str">
            <v>R</v>
          </cell>
        </row>
        <row r="1125">
          <cell r="A1125" t="str">
            <v>L89</v>
          </cell>
          <cell r="B1125">
            <v>101061</v>
          </cell>
          <cell r="C1125" t="str">
            <v>VINOD NAIR</v>
          </cell>
          <cell r="D1125">
            <v>12775</v>
          </cell>
          <cell r="E1125">
            <v>532</v>
          </cell>
          <cell r="F1125" t="str">
            <v>CHENNAI</v>
          </cell>
          <cell r="G1125" t="str">
            <v>R</v>
          </cell>
        </row>
        <row r="1126">
          <cell r="A1126" t="str">
            <v>L90</v>
          </cell>
          <cell r="B1126">
            <v>100021</v>
          </cell>
          <cell r="C1126" t="str">
            <v>G K RAMAMURTHY</v>
          </cell>
          <cell r="D1126">
            <v>11074</v>
          </cell>
          <cell r="E1126">
            <v>533</v>
          </cell>
          <cell r="F1126" t="str">
            <v>BANGLORE</v>
          </cell>
          <cell r="G1126" t="str">
            <v>A</v>
          </cell>
        </row>
        <row r="1127">
          <cell r="A1127" t="str">
            <v>L91</v>
          </cell>
          <cell r="B1127">
            <v>100737</v>
          </cell>
          <cell r="C1127" t="str">
            <v>K S MOHAN SUNDER YAJAMAN</v>
          </cell>
          <cell r="D1127">
            <v>12451</v>
          </cell>
          <cell r="E1127">
            <v>533</v>
          </cell>
          <cell r="F1127" t="str">
            <v>BANGALORE</v>
          </cell>
          <cell r="G1127" t="str">
            <v>R</v>
          </cell>
        </row>
        <row r="1128">
          <cell r="A1128" t="str">
            <v>L92</v>
          </cell>
          <cell r="B1128">
            <v>100747</v>
          </cell>
          <cell r="C1128" t="str">
            <v>KESHAV MURTHY SRINATH</v>
          </cell>
          <cell r="D1128">
            <v>12461</v>
          </cell>
          <cell r="E1128">
            <v>533</v>
          </cell>
          <cell r="F1128" t="str">
            <v>MADURAI</v>
          </cell>
          <cell r="G1128" t="str">
            <v>R</v>
          </cell>
        </row>
        <row r="1129">
          <cell r="A1129" t="str">
            <v>L93</v>
          </cell>
          <cell r="B1129">
            <v>100910</v>
          </cell>
          <cell r="C1129" t="str">
            <v>M S KIRAN KUMAR</v>
          </cell>
          <cell r="D1129">
            <v>12624</v>
          </cell>
          <cell r="E1129">
            <v>533</v>
          </cell>
          <cell r="F1129" t="str">
            <v>BANGALORE</v>
          </cell>
          <cell r="G1129" t="str">
            <v>R</v>
          </cell>
        </row>
        <row r="1130">
          <cell r="A1130" t="str">
            <v>L94</v>
          </cell>
          <cell r="B1130">
            <v>100738</v>
          </cell>
          <cell r="C1130" t="str">
            <v>P SHREEDHAR</v>
          </cell>
          <cell r="D1130">
            <v>12452</v>
          </cell>
          <cell r="E1130">
            <v>533</v>
          </cell>
          <cell r="F1130" t="str">
            <v>HUBLI</v>
          </cell>
          <cell r="G1130" t="str">
            <v>R</v>
          </cell>
        </row>
        <row r="1131">
          <cell r="A1131" t="str">
            <v>L95</v>
          </cell>
          <cell r="B1131">
            <v>100069</v>
          </cell>
          <cell r="C1131" t="str">
            <v>P.C.MURALEEDHARAN</v>
          </cell>
          <cell r="D1131">
            <v>11167</v>
          </cell>
          <cell r="E1131">
            <v>533</v>
          </cell>
          <cell r="F1131" t="str">
            <v>CHENNAI</v>
          </cell>
          <cell r="G1131" t="str">
            <v>A</v>
          </cell>
        </row>
        <row r="1132">
          <cell r="A1132" t="str">
            <v>L96</v>
          </cell>
          <cell r="B1132">
            <v>100838</v>
          </cell>
          <cell r="C1132" t="str">
            <v>P.H. KENCHARADDI</v>
          </cell>
          <cell r="D1132">
            <v>12558</v>
          </cell>
          <cell r="E1132">
            <v>533</v>
          </cell>
          <cell r="F1132" t="str">
            <v>BELGAUM</v>
          </cell>
          <cell r="G1132" t="str">
            <v>R</v>
          </cell>
        </row>
        <row r="1133">
          <cell r="A1133" t="str">
            <v>L97</v>
          </cell>
          <cell r="B1133">
            <v>100830</v>
          </cell>
          <cell r="C1133" t="str">
            <v>SUKUMAR G</v>
          </cell>
          <cell r="D1133">
            <v>12549</v>
          </cell>
          <cell r="E1133">
            <v>533</v>
          </cell>
          <cell r="F1133" t="str">
            <v>BANGALORE</v>
          </cell>
          <cell r="G1133" t="str">
            <v>R</v>
          </cell>
        </row>
        <row r="1134">
          <cell r="A1134" t="str">
            <v>L98</v>
          </cell>
          <cell r="B1134">
            <v>100966</v>
          </cell>
          <cell r="C1134" t="str">
            <v>NAVEEN A KEMBHAVI</v>
          </cell>
          <cell r="D1134">
            <v>12680</v>
          </cell>
          <cell r="E1134">
            <v>533</v>
          </cell>
          <cell r="F1134" t="str">
            <v>BELGAUM</v>
          </cell>
          <cell r="G1134" t="str">
            <v>A</v>
          </cell>
        </row>
        <row r="1135">
          <cell r="A1135" t="str">
            <v>L99</v>
          </cell>
          <cell r="B1135">
            <v>101012</v>
          </cell>
          <cell r="C1135" t="str">
            <v>K C SRINATH</v>
          </cell>
          <cell r="D1135">
            <v>12726</v>
          </cell>
          <cell r="E1135">
            <v>533</v>
          </cell>
          <cell r="F1135" t="str">
            <v>BANGLORE</v>
          </cell>
          <cell r="G1135" t="str">
            <v>A</v>
          </cell>
        </row>
        <row r="1136">
          <cell r="A1136" t="str">
            <v>M01</v>
          </cell>
          <cell r="B1136">
            <v>100211</v>
          </cell>
          <cell r="C1136" t="str">
            <v>AJEET MISHRA</v>
          </cell>
          <cell r="D1136">
            <v>11634</v>
          </cell>
          <cell r="E1136">
            <v>534</v>
          </cell>
          <cell r="F1136" t="str">
            <v>HYDERABAD</v>
          </cell>
          <cell r="G1136" t="str">
            <v>A</v>
          </cell>
        </row>
        <row r="1137">
          <cell r="A1137" t="str">
            <v>M02</v>
          </cell>
          <cell r="B1137">
            <v>100735</v>
          </cell>
          <cell r="C1137" t="str">
            <v>DIVYA MOHAN</v>
          </cell>
          <cell r="D1137">
            <v>12449</v>
          </cell>
          <cell r="E1137">
            <v>534</v>
          </cell>
          <cell r="F1137" t="str">
            <v>HYDERABAD</v>
          </cell>
          <cell r="G1137" t="str">
            <v>A</v>
          </cell>
        </row>
        <row r="1138">
          <cell r="A1138" t="str">
            <v>M03</v>
          </cell>
          <cell r="B1138">
            <v>100227</v>
          </cell>
          <cell r="C1138" t="str">
            <v>K.B.MOHAN</v>
          </cell>
          <cell r="D1138">
            <v>11701</v>
          </cell>
          <cell r="E1138">
            <v>534</v>
          </cell>
          <cell r="F1138" t="str">
            <v>VIJAYWADA</v>
          </cell>
          <cell r="G1138" t="str">
            <v>A</v>
          </cell>
        </row>
        <row r="1139">
          <cell r="A1139" t="str">
            <v>M04</v>
          </cell>
          <cell r="B1139">
            <v>100806</v>
          </cell>
          <cell r="C1139" t="str">
            <v>MANOJ KUMAR BISHOYI</v>
          </cell>
          <cell r="D1139">
            <v>12522</v>
          </cell>
          <cell r="E1139">
            <v>534</v>
          </cell>
          <cell r="F1139" t="str">
            <v>HYDERABAD</v>
          </cell>
          <cell r="G1139" t="str">
            <v>A</v>
          </cell>
        </row>
        <row r="1140">
          <cell r="A1140" t="str">
            <v>M05</v>
          </cell>
          <cell r="B1140">
            <v>100799</v>
          </cell>
          <cell r="C1140" t="str">
            <v>RAJU KULKARNI</v>
          </cell>
          <cell r="D1140">
            <v>12515</v>
          </cell>
          <cell r="E1140">
            <v>534</v>
          </cell>
          <cell r="F1140" t="str">
            <v>HYDERABAD</v>
          </cell>
          <cell r="G1140" t="str">
            <v>R</v>
          </cell>
        </row>
        <row r="1141">
          <cell r="A1141" t="str">
            <v>M06</v>
          </cell>
          <cell r="B1141">
            <v>100785</v>
          </cell>
          <cell r="C1141" t="str">
            <v>RAMESH BABU K.</v>
          </cell>
          <cell r="D1141">
            <v>12499</v>
          </cell>
          <cell r="E1141">
            <v>534</v>
          </cell>
          <cell r="F1141" t="str">
            <v>VIJAYWADA</v>
          </cell>
          <cell r="G1141" t="str">
            <v>R</v>
          </cell>
        </row>
        <row r="1142">
          <cell r="A1142" t="str">
            <v>M07</v>
          </cell>
          <cell r="B1142">
            <v>100721</v>
          </cell>
          <cell r="C1142" t="str">
            <v>U VINOD KUMAR</v>
          </cell>
          <cell r="D1142">
            <v>12435</v>
          </cell>
          <cell r="E1142">
            <v>534</v>
          </cell>
          <cell r="F1142" t="str">
            <v>HYDERABAD</v>
          </cell>
          <cell r="G1142" t="str">
            <v>R</v>
          </cell>
        </row>
        <row r="1143">
          <cell r="A1143" t="str">
            <v>M08</v>
          </cell>
          <cell r="B1143">
            <v>100976</v>
          </cell>
          <cell r="C1143" t="str">
            <v>AMARESHWAR DASAI</v>
          </cell>
          <cell r="D1143">
            <v>12690</v>
          </cell>
          <cell r="E1143">
            <v>534</v>
          </cell>
          <cell r="F1143" t="str">
            <v>VIJAYWADA</v>
          </cell>
          <cell r="G1143" t="str">
            <v>R</v>
          </cell>
        </row>
        <row r="1144">
          <cell r="A1144" t="str">
            <v>M09</v>
          </cell>
          <cell r="B1144">
            <v>101132</v>
          </cell>
          <cell r="C1144" t="str">
            <v>PRAVEEN KUMAR DASARI</v>
          </cell>
          <cell r="D1144">
            <v>12846</v>
          </cell>
          <cell r="E1144">
            <v>534</v>
          </cell>
          <cell r="F1144" t="str">
            <v>HYDERABAD</v>
          </cell>
          <cell r="G1144" t="str">
            <v>R</v>
          </cell>
        </row>
        <row r="1145">
          <cell r="A1145" t="str">
            <v>M11</v>
          </cell>
          <cell r="B1145">
            <v>100792</v>
          </cell>
          <cell r="C1145" t="str">
            <v>BARUN SIKDAR</v>
          </cell>
          <cell r="D1145">
            <v>12506</v>
          </cell>
          <cell r="E1145">
            <v>536</v>
          </cell>
          <cell r="F1145" t="str">
            <v>CALCUTTA</v>
          </cell>
          <cell r="G1145" t="str">
            <v>R</v>
          </cell>
        </row>
        <row r="1146">
          <cell r="A1146" t="str">
            <v>M12</v>
          </cell>
          <cell r="B1146">
            <v>100795</v>
          </cell>
          <cell r="C1146" t="str">
            <v>H MUKHERJEE</v>
          </cell>
          <cell r="D1146">
            <v>12509</v>
          </cell>
          <cell r="E1146">
            <v>536</v>
          </cell>
          <cell r="F1146" t="str">
            <v>CALCUTTA</v>
          </cell>
          <cell r="G1146" t="str">
            <v>R</v>
          </cell>
        </row>
        <row r="1147">
          <cell r="A1147" t="str">
            <v>M13</v>
          </cell>
          <cell r="B1147">
            <v>100834</v>
          </cell>
          <cell r="C1147" t="str">
            <v>NILESH DE</v>
          </cell>
          <cell r="D1147">
            <v>12554</v>
          </cell>
          <cell r="E1147">
            <v>536</v>
          </cell>
          <cell r="F1147" t="str">
            <v>CALCUTTA</v>
          </cell>
          <cell r="G1147" t="str">
            <v>R</v>
          </cell>
        </row>
        <row r="1148">
          <cell r="A1148" t="str">
            <v>M14</v>
          </cell>
          <cell r="B1148">
            <v>100061</v>
          </cell>
          <cell r="C1148" t="str">
            <v>PRABHOJOT SINGH PANESAR</v>
          </cell>
          <cell r="D1148">
            <v>11172</v>
          </cell>
          <cell r="E1148">
            <v>536</v>
          </cell>
          <cell r="F1148" t="str">
            <v>CALCUTTA</v>
          </cell>
          <cell r="G1148" t="str">
            <v>R</v>
          </cell>
        </row>
        <row r="1149">
          <cell r="A1149" t="str">
            <v>M15</v>
          </cell>
          <cell r="B1149">
            <v>100794</v>
          </cell>
          <cell r="C1149" t="str">
            <v>PRADIP K SEN</v>
          </cell>
          <cell r="D1149">
            <v>12508</v>
          </cell>
          <cell r="E1149">
            <v>536</v>
          </cell>
          <cell r="F1149" t="str">
            <v>CALCUTTA</v>
          </cell>
          <cell r="G1149" t="str">
            <v>R</v>
          </cell>
        </row>
        <row r="1150">
          <cell r="A1150" t="str">
            <v>M16</v>
          </cell>
          <cell r="B1150">
            <v>100820</v>
          </cell>
          <cell r="C1150" t="str">
            <v>SASWATA KR.SEAL</v>
          </cell>
          <cell r="D1150">
            <v>12539</v>
          </cell>
          <cell r="E1150">
            <v>536</v>
          </cell>
          <cell r="F1150" t="str">
            <v>CALCUTTA</v>
          </cell>
          <cell r="G1150" t="str">
            <v>A</v>
          </cell>
        </row>
        <row r="1151">
          <cell r="A1151" t="str">
            <v>M17</v>
          </cell>
          <cell r="B1151">
            <v>100779</v>
          </cell>
          <cell r="C1151" t="str">
            <v>SNIGDHA  BRATA  GHOSH</v>
          </cell>
          <cell r="D1151">
            <v>12493</v>
          </cell>
          <cell r="E1151">
            <v>536</v>
          </cell>
          <cell r="F1151" t="str">
            <v>CALCUTTA</v>
          </cell>
          <cell r="G1151" t="str">
            <v>R</v>
          </cell>
        </row>
        <row r="1152">
          <cell r="A1152" t="str">
            <v>M18</v>
          </cell>
          <cell r="B1152">
            <v>100796</v>
          </cell>
          <cell r="C1152" t="str">
            <v>SUBRATA DAM</v>
          </cell>
          <cell r="D1152">
            <v>12510</v>
          </cell>
          <cell r="E1152">
            <v>536</v>
          </cell>
          <cell r="F1152" t="str">
            <v>CALCUTTA</v>
          </cell>
          <cell r="G1152" t="str">
            <v>R</v>
          </cell>
        </row>
        <row r="1153">
          <cell r="A1153" t="str">
            <v>M19</v>
          </cell>
          <cell r="B1153">
            <v>100926</v>
          </cell>
          <cell r="C1153" t="str">
            <v>INDRANIL ROY</v>
          </cell>
          <cell r="D1153">
            <v>12640</v>
          </cell>
          <cell r="E1153">
            <v>536</v>
          </cell>
          <cell r="F1153" t="str">
            <v>SILIGURI</v>
          </cell>
          <cell r="G1153" t="str">
            <v>R</v>
          </cell>
        </row>
        <row r="1154">
          <cell r="A1154" t="str">
            <v>M20</v>
          </cell>
          <cell r="B1154">
            <v>100969</v>
          </cell>
          <cell r="C1154" t="str">
            <v>MOLOY BHATTACHARYA</v>
          </cell>
          <cell r="D1154">
            <v>12683</v>
          </cell>
          <cell r="E1154">
            <v>536</v>
          </cell>
          <cell r="F1154" t="str">
            <v>CALCUTTA</v>
          </cell>
          <cell r="G1154" t="str">
            <v>A</v>
          </cell>
        </row>
        <row r="1155">
          <cell r="A1155" t="str">
            <v>M21</v>
          </cell>
          <cell r="B1155">
            <v>100972</v>
          </cell>
          <cell r="C1155" t="str">
            <v>PARTHA SARATHI BOSE</v>
          </cell>
          <cell r="D1155">
            <v>12686</v>
          </cell>
          <cell r="E1155">
            <v>536</v>
          </cell>
          <cell r="F1155" t="str">
            <v>CALCUTTA</v>
          </cell>
          <cell r="G1155" t="str">
            <v>A</v>
          </cell>
        </row>
        <row r="1156">
          <cell r="A1156" t="str">
            <v>M22</v>
          </cell>
          <cell r="B1156">
            <v>100433</v>
          </cell>
          <cell r="C1156" t="str">
            <v>BHASKAR JYOTI GOGOI</v>
          </cell>
          <cell r="D1156">
            <v>11987</v>
          </cell>
          <cell r="E1156">
            <v>537</v>
          </cell>
          <cell r="F1156" t="str">
            <v>GUWAHATI</v>
          </cell>
          <cell r="G1156" t="str">
            <v>R</v>
          </cell>
        </row>
        <row r="1157">
          <cell r="A1157" t="str">
            <v>M23</v>
          </cell>
          <cell r="B1157">
            <v>100936</v>
          </cell>
          <cell r="C1157" t="str">
            <v>MANAB J PHUKAN</v>
          </cell>
          <cell r="D1157">
            <v>12650</v>
          </cell>
          <cell r="E1157">
            <v>537</v>
          </cell>
          <cell r="F1157" t="str">
            <v>DUBRI-ASSAM</v>
          </cell>
          <cell r="G1157" t="str">
            <v>R</v>
          </cell>
        </row>
        <row r="1158">
          <cell r="A1158" t="str">
            <v>M24</v>
          </cell>
          <cell r="B1158">
            <v>100944</v>
          </cell>
          <cell r="C1158" t="str">
            <v>AJOY K ROYCHOUDHURY</v>
          </cell>
          <cell r="D1158">
            <v>12658</v>
          </cell>
          <cell r="E1158">
            <v>537</v>
          </cell>
          <cell r="F1158" t="str">
            <v>GUWAHATI</v>
          </cell>
          <cell r="G1158" t="str">
            <v>R</v>
          </cell>
        </row>
        <row r="1159">
          <cell r="A1159" t="str">
            <v>M25</v>
          </cell>
          <cell r="B1159">
            <v>100832</v>
          </cell>
          <cell r="C1159" t="str">
            <v>HIRENDRA K CHOUDHARY</v>
          </cell>
          <cell r="D1159">
            <v>12552</v>
          </cell>
          <cell r="E1159">
            <v>538</v>
          </cell>
          <cell r="F1159" t="str">
            <v>DARBHANGA</v>
          </cell>
          <cell r="G1159" t="str">
            <v>R</v>
          </cell>
        </row>
        <row r="1160">
          <cell r="A1160" t="str">
            <v>M26</v>
          </cell>
          <cell r="B1160">
            <v>100777</v>
          </cell>
          <cell r="C1160" t="str">
            <v>INDRANIL  MAZUMDAR</v>
          </cell>
          <cell r="D1160">
            <v>12491</v>
          </cell>
          <cell r="E1160">
            <v>538</v>
          </cell>
          <cell r="F1160" t="str">
            <v>PATNA</v>
          </cell>
          <cell r="G1160" t="str">
            <v>R</v>
          </cell>
        </row>
        <row r="1161">
          <cell r="A1161" t="str">
            <v>M27</v>
          </cell>
          <cell r="B1161">
            <v>100782</v>
          </cell>
          <cell r="C1161" t="str">
            <v>NISCHAL KUMAR</v>
          </cell>
          <cell r="D1161">
            <v>12496</v>
          </cell>
          <cell r="E1161">
            <v>538</v>
          </cell>
          <cell r="F1161" t="str">
            <v>GAYA</v>
          </cell>
          <cell r="G1161" t="str">
            <v>R</v>
          </cell>
        </row>
        <row r="1162">
          <cell r="A1162" t="str">
            <v>M28</v>
          </cell>
          <cell r="B1162">
            <v>100835</v>
          </cell>
          <cell r="C1162" t="str">
            <v>SAMIR KUMAR SINGH</v>
          </cell>
          <cell r="D1162">
            <v>12555</v>
          </cell>
          <cell r="E1162">
            <v>538</v>
          </cell>
          <cell r="F1162" t="str">
            <v>PATNA</v>
          </cell>
          <cell r="G1162" t="str">
            <v>R</v>
          </cell>
        </row>
        <row r="1163">
          <cell r="A1163" t="str">
            <v>M29</v>
          </cell>
          <cell r="B1163">
            <v>101062</v>
          </cell>
          <cell r="C1163" t="str">
            <v>AVINASH KUMAR</v>
          </cell>
          <cell r="D1163">
            <v>12776</v>
          </cell>
          <cell r="E1163">
            <v>538</v>
          </cell>
          <cell r="F1163" t="str">
            <v>GAYA</v>
          </cell>
          <cell r="G1163" t="str">
            <v>R</v>
          </cell>
        </row>
        <row r="1164">
          <cell r="A1164" t="str">
            <v>M32</v>
          </cell>
          <cell r="B1164">
            <v>100829</v>
          </cell>
          <cell r="C1164" t="str">
            <v>SAURAV DAS</v>
          </cell>
          <cell r="D1164">
            <v>12548</v>
          </cell>
          <cell r="E1164">
            <v>539</v>
          </cell>
          <cell r="F1164" t="str">
            <v>ASANSOL</v>
          </cell>
          <cell r="G1164" t="str">
            <v>A</v>
          </cell>
        </row>
        <row r="1165">
          <cell r="A1165" t="str">
            <v>M33</v>
          </cell>
          <cell r="B1165">
            <v>100798</v>
          </cell>
          <cell r="C1165" t="str">
            <v>SUDIP SETH</v>
          </cell>
          <cell r="D1165">
            <v>12514</v>
          </cell>
          <cell r="E1165">
            <v>539</v>
          </cell>
          <cell r="F1165" t="str">
            <v>BURDWAN</v>
          </cell>
          <cell r="G1165" t="str">
            <v>A</v>
          </cell>
        </row>
        <row r="1166">
          <cell r="A1166" t="str">
            <v>M34</v>
          </cell>
          <cell r="B1166">
            <v>100843</v>
          </cell>
          <cell r="C1166" t="str">
            <v>SUDIPTA DEY</v>
          </cell>
          <cell r="D1166">
            <v>12563</v>
          </cell>
          <cell r="E1166">
            <v>539</v>
          </cell>
          <cell r="F1166" t="str">
            <v>BURDWAN</v>
          </cell>
          <cell r="G1166" t="str">
            <v>R</v>
          </cell>
        </row>
        <row r="1167">
          <cell r="A1167" t="str">
            <v>N01</v>
          </cell>
          <cell r="B1167">
            <v>100596</v>
          </cell>
          <cell r="C1167" t="str">
            <v>D D UPADHYAY</v>
          </cell>
          <cell r="D1167">
            <v>12340</v>
          </cell>
          <cell r="E1167">
            <v>561</v>
          </cell>
          <cell r="F1167" t="str">
            <v>NAGPUR</v>
          </cell>
          <cell r="G1167" t="str">
            <v>R</v>
          </cell>
        </row>
        <row r="1168">
          <cell r="A1168" t="str">
            <v>N02</v>
          </cell>
          <cell r="B1168">
            <v>100615</v>
          </cell>
          <cell r="C1168" t="str">
            <v>MUKTA K DHARESHWAR</v>
          </cell>
          <cell r="D1168">
            <v>12359</v>
          </cell>
          <cell r="E1168">
            <v>561</v>
          </cell>
          <cell r="F1168" t="str">
            <v>MUMBAI</v>
          </cell>
          <cell r="G1168" t="str">
            <v>A</v>
          </cell>
        </row>
        <row r="1169">
          <cell r="A1169" t="str">
            <v>N03</v>
          </cell>
          <cell r="B1169">
            <v>100205</v>
          </cell>
          <cell r="C1169" t="str">
            <v>P.V.MALGUNDKAR</v>
          </cell>
          <cell r="D1169">
            <v>11616</v>
          </cell>
          <cell r="E1169">
            <v>561</v>
          </cell>
          <cell r="F1169" t="str">
            <v>MUMBAI</v>
          </cell>
          <cell r="G1169" t="str">
            <v>R</v>
          </cell>
        </row>
        <row r="1170">
          <cell r="A1170" t="str">
            <v>N04</v>
          </cell>
          <cell r="B1170">
            <v>100532</v>
          </cell>
          <cell r="C1170" t="str">
            <v>V VENKATRAMANI</v>
          </cell>
          <cell r="D1170">
            <v>12248</v>
          </cell>
          <cell r="E1170">
            <v>561</v>
          </cell>
          <cell r="F1170" t="str">
            <v>MUMBAI</v>
          </cell>
          <cell r="G1170" t="str">
            <v>R</v>
          </cell>
        </row>
        <row r="1171">
          <cell r="A1171" t="str">
            <v>N11</v>
          </cell>
          <cell r="B1171">
            <v>100647</v>
          </cell>
          <cell r="C1171" t="str">
            <v>SANJAY NAYYAR</v>
          </cell>
          <cell r="D1171">
            <v>12391</v>
          </cell>
          <cell r="E1171">
            <v>566</v>
          </cell>
          <cell r="F1171" t="str">
            <v>KAVINAGAR GHAZIABAD</v>
          </cell>
          <cell r="G1171" t="str">
            <v>R</v>
          </cell>
        </row>
        <row r="1172">
          <cell r="A1172" t="str">
            <v>N12</v>
          </cell>
          <cell r="B1172">
            <v>101180</v>
          </cell>
          <cell r="C1172" t="str">
            <v>RAHUL BOSE</v>
          </cell>
          <cell r="D1172">
            <v>12894</v>
          </cell>
          <cell r="E1172">
            <v>566</v>
          </cell>
          <cell r="F1172" t="str">
            <v>DELHI</v>
          </cell>
          <cell r="G1172" t="str">
            <v>A</v>
          </cell>
        </row>
        <row r="1173">
          <cell r="A1173" t="str">
            <v>N15</v>
          </cell>
          <cell r="B1173">
            <v>100701</v>
          </cell>
          <cell r="C1173" t="str">
            <v>K K SRIVASTAVA</v>
          </cell>
          <cell r="D1173">
            <v>12415</v>
          </cell>
          <cell r="E1173">
            <v>567</v>
          </cell>
          <cell r="F1173" t="str">
            <v>LUCKNOW</v>
          </cell>
          <cell r="G1173" t="str">
            <v>R</v>
          </cell>
        </row>
        <row r="1174">
          <cell r="A1174" t="str">
            <v>N20</v>
          </cell>
          <cell r="B1174">
            <v>100317</v>
          </cell>
          <cell r="C1174" t="str">
            <v>M N SARMA</v>
          </cell>
          <cell r="D1174">
            <v>12032</v>
          </cell>
          <cell r="E1174">
            <v>574</v>
          </cell>
          <cell r="F1174" t="str">
            <v>BANGALORE</v>
          </cell>
          <cell r="G1174" t="str">
            <v>R</v>
          </cell>
        </row>
        <row r="1175">
          <cell r="A1175" t="str">
            <v>N25</v>
          </cell>
          <cell r="B1175">
            <v>100495</v>
          </cell>
          <cell r="C1175" t="str">
            <v>SANJIB KUMAR CHOUDHURY</v>
          </cell>
          <cell r="D1175">
            <v>12234</v>
          </cell>
          <cell r="E1175">
            <v>576</v>
          </cell>
          <cell r="F1175" t="str">
            <v>CALCUTTA</v>
          </cell>
          <cell r="G1175" t="str">
            <v>A</v>
          </cell>
        </row>
        <row r="1176">
          <cell r="A1176" t="str">
            <v>N26</v>
          </cell>
          <cell r="B1176">
            <v>100033</v>
          </cell>
          <cell r="C1176" t="str">
            <v>GAUTAM BANERJEE</v>
          </cell>
          <cell r="D1176">
            <v>11132</v>
          </cell>
          <cell r="E1176">
            <v>578</v>
          </cell>
          <cell r="F1176" t="str">
            <v>ALLAHABAD</v>
          </cell>
          <cell r="G1176" t="str">
            <v>R</v>
          </cell>
        </row>
        <row r="1177">
          <cell r="A1177" t="str">
            <v>N35</v>
          </cell>
          <cell r="B1177">
            <v>100017</v>
          </cell>
          <cell r="C1177" t="str">
            <v>D.R.ANANDA</v>
          </cell>
          <cell r="D1177">
            <v>11063</v>
          </cell>
          <cell r="E1177">
            <v>391</v>
          </cell>
          <cell r="F1177" t="str">
            <v>BELLARY</v>
          </cell>
          <cell r="G1177" t="str">
            <v>R</v>
          </cell>
        </row>
        <row r="1178">
          <cell r="A1178" t="str">
            <v>N36</v>
          </cell>
          <cell r="B1178">
            <v>100241</v>
          </cell>
          <cell r="C1178" t="str">
            <v>G.K.PATIL</v>
          </cell>
          <cell r="D1178">
            <v>11760</v>
          </cell>
          <cell r="E1178">
            <v>391</v>
          </cell>
          <cell r="F1178" t="str">
            <v>DEVANHALLI</v>
          </cell>
          <cell r="G1178" t="str">
            <v>A</v>
          </cell>
        </row>
        <row r="1179">
          <cell r="A1179" t="str">
            <v>N37</v>
          </cell>
          <cell r="B1179">
            <v>100270</v>
          </cell>
          <cell r="C1179" t="str">
            <v>M B S V V SATYANARAYANA MURTH</v>
          </cell>
          <cell r="D1179">
            <v>11866</v>
          </cell>
          <cell r="E1179">
            <v>391</v>
          </cell>
          <cell r="F1179" t="str">
            <v>TADEPALLIGUDAM</v>
          </cell>
          <cell r="G1179" t="str">
            <v>R</v>
          </cell>
        </row>
        <row r="1180">
          <cell r="A1180" t="str">
            <v>N38</v>
          </cell>
          <cell r="B1180">
            <v>100238</v>
          </cell>
          <cell r="C1180" t="str">
            <v>S.MANJUNATH</v>
          </cell>
          <cell r="D1180">
            <v>11746</v>
          </cell>
          <cell r="E1180">
            <v>391</v>
          </cell>
          <cell r="F1180" t="str">
            <v>PANOLI</v>
          </cell>
          <cell r="G1180" t="str">
            <v>R</v>
          </cell>
        </row>
        <row r="1181">
          <cell r="A1181" t="str">
            <v>N50</v>
          </cell>
          <cell r="B1181">
            <v>100233</v>
          </cell>
          <cell r="C1181" t="str">
            <v>ANITA.A.POWALE</v>
          </cell>
          <cell r="D1181">
            <v>11715</v>
          </cell>
          <cell r="E1181">
            <v>971</v>
          </cell>
          <cell r="F1181" t="str">
            <v>MUMBAI</v>
          </cell>
          <cell r="G1181" t="str">
            <v>A</v>
          </cell>
        </row>
        <row r="1182">
          <cell r="A1182" t="str">
            <v>N51</v>
          </cell>
          <cell r="B1182">
            <v>100288</v>
          </cell>
          <cell r="C1182" t="str">
            <v>ARNAB KUMAR CHAKRABORTY</v>
          </cell>
          <cell r="D1182">
            <v>11889</v>
          </cell>
          <cell r="E1182">
            <v>971</v>
          </cell>
          <cell r="F1182" t="str">
            <v>MUMBAI</v>
          </cell>
          <cell r="G1182" t="str">
            <v>R</v>
          </cell>
        </row>
        <row r="1183">
          <cell r="A1183" t="str">
            <v>N52</v>
          </cell>
          <cell r="B1183">
            <v>100424</v>
          </cell>
          <cell r="C1183" t="str">
            <v>GULSHAN S PATEL</v>
          </cell>
          <cell r="D1183">
            <v>12158</v>
          </cell>
          <cell r="E1183">
            <v>972</v>
          </cell>
          <cell r="F1183" t="str">
            <v>MUMBAI</v>
          </cell>
          <cell r="G1183" t="str">
            <v>A</v>
          </cell>
        </row>
        <row r="1184">
          <cell r="A1184" t="str">
            <v>N53</v>
          </cell>
          <cell r="B1184">
            <v>100077</v>
          </cell>
          <cell r="C1184" t="str">
            <v>L.VISHWANATHAN</v>
          </cell>
          <cell r="D1184">
            <v>11215</v>
          </cell>
          <cell r="E1184">
            <v>972</v>
          </cell>
          <cell r="F1184" t="str">
            <v>MUMBAI</v>
          </cell>
          <cell r="G1184" t="str">
            <v>A</v>
          </cell>
        </row>
        <row r="1185">
          <cell r="A1185" t="str">
            <v>N54</v>
          </cell>
          <cell r="B1185">
            <v>100122</v>
          </cell>
          <cell r="C1185" t="str">
            <v>NIVEDITA.GOPALAN</v>
          </cell>
          <cell r="D1185">
            <v>11383</v>
          </cell>
          <cell r="E1185">
            <v>971</v>
          </cell>
          <cell r="F1185" t="str">
            <v>MUMBAI</v>
          </cell>
          <cell r="G1185" t="str">
            <v>A</v>
          </cell>
        </row>
        <row r="1186">
          <cell r="A1186" t="str">
            <v>N55</v>
          </cell>
          <cell r="B1186">
            <v>100753</v>
          </cell>
          <cell r="C1186" t="str">
            <v>PALLAVI S SARPOTDAR</v>
          </cell>
          <cell r="D1186">
            <v>12467</v>
          </cell>
          <cell r="E1186">
            <v>971</v>
          </cell>
          <cell r="F1186" t="str">
            <v>MUMBAI</v>
          </cell>
          <cell r="G1186" t="str">
            <v>A</v>
          </cell>
        </row>
        <row r="1187">
          <cell r="A1187" t="str">
            <v>N56</v>
          </cell>
          <cell r="B1187">
            <v>100847</v>
          </cell>
          <cell r="C1187" t="str">
            <v>R. VAITHIYANATHAN</v>
          </cell>
          <cell r="D1187">
            <v>12550</v>
          </cell>
          <cell r="E1187">
            <v>971</v>
          </cell>
          <cell r="F1187" t="str">
            <v>MUMBAI</v>
          </cell>
          <cell r="G1187" t="str">
            <v>R</v>
          </cell>
        </row>
        <row r="1188">
          <cell r="A1188" t="str">
            <v>N57</v>
          </cell>
          <cell r="B1188">
            <v>100002</v>
          </cell>
          <cell r="C1188" t="str">
            <v>R.V.DHEKNE</v>
          </cell>
          <cell r="D1188">
            <v>11013</v>
          </cell>
          <cell r="E1188">
            <v>971</v>
          </cell>
          <cell r="F1188" t="str">
            <v>MUMBAI</v>
          </cell>
          <cell r="G1188" t="str">
            <v>A</v>
          </cell>
        </row>
        <row r="1189">
          <cell r="A1189" t="str">
            <v>N58</v>
          </cell>
          <cell r="B1189">
            <v>100341</v>
          </cell>
          <cell r="C1189" t="str">
            <v>S.P.THAPLIYAL</v>
          </cell>
          <cell r="D1189">
            <v>12070</v>
          </cell>
          <cell r="E1189">
            <v>971</v>
          </cell>
          <cell r="F1189" t="str">
            <v>MUMBAI</v>
          </cell>
          <cell r="G1189" t="str">
            <v>R</v>
          </cell>
        </row>
        <row r="1190">
          <cell r="A1190" t="str">
            <v>N59</v>
          </cell>
          <cell r="B1190">
            <v>100001</v>
          </cell>
          <cell r="C1190" t="str">
            <v>S.S.MULAM</v>
          </cell>
          <cell r="D1190">
            <v>11012</v>
          </cell>
          <cell r="E1190">
            <v>971</v>
          </cell>
          <cell r="F1190" t="str">
            <v>MUMBAI</v>
          </cell>
          <cell r="G1190" t="str">
            <v>A</v>
          </cell>
        </row>
        <row r="1191">
          <cell r="A1191" t="str">
            <v>N60</v>
          </cell>
          <cell r="B1191">
            <v>100370</v>
          </cell>
          <cell r="C1191" t="str">
            <v>SHOBHA FERNANDES SHETTY</v>
          </cell>
          <cell r="D1191">
            <v>12094</v>
          </cell>
          <cell r="E1191">
            <v>971</v>
          </cell>
          <cell r="F1191" t="str">
            <v>MUMBAI</v>
          </cell>
          <cell r="G1191" t="str">
            <v>A</v>
          </cell>
        </row>
        <row r="1192">
          <cell r="A1192" t="str">
            <v>N61</v>
          </cell>
          <cell r="B1192">
            <v>100074</v>
          </cell>
          <cell r="C1192" t="str">
            <v>SMITA S.SABLE</v>
          </cell>
          <cell r="D1192">
            <v>11213</v>
          </cell>
          <cell r="E1192">
            <v>971</v>
          </cell>
          <cell r="F1192" t="str">
            <v>MUMBAI</v>
          </cell>
          <cell r="G1192" t="str">
            <v>A</v>
          </cell>
        </row>
        <row r="1193">
          <cell r="A1193" t="str">
            <v>N62</v>
          </cell>
          <cell r="B1193">
            <v>100311</v>
          </cell>
          <cell r="C1193" t="str">
            <v>VISHWANATH D KUKIAN</v>
          </cell>
          <cell r="D1193">
            <v>11998</v>
          </cell>
          <cell r="E1193">
            <v>971</v>
          </cell>
          <cell r="F1193" t="str">
            <v>MUMBAI</v>
          </cell>
          <cell r="G1193" t="str">
            <v>R</v>
          </cell>
        </row>
        <row r="1194">
          <cell r="A1194" t="str">
            <v>N63</v>
          </cell>
          <cell r="B1194">
            <v>100994</v>
          </cell>
          <cell r="C1194" t="str">
            <v>MRS KANCHAN DEOSTHALI</v>
          </cell>
          <cell r="D1194">
            <v>12708</v>
          </cell>
          <cell r="E1194">
            <v>971</v>
          </cell>
          <cell r="F1194" t="str">
            <v>MUMBAI</v>
          </cell>
          <cell r="G1194" t="str">
            <v>R</v>
          </cell>
        </row>
        <row r="1195">
          <cell r="A1195" t="str">
            <v>N64</v>
          </cell>
          <cell r="B1195">
            <v>101013</v>
          </cell>
          <cell r="C1195" t="str">
            <v>SHEKHAR PANT</v>
          </cell>
          <cell r="D1195">
            <v>12727</v>
          </cell>
          <cell r="E1195">
            <v>972</v>
          </cell>
          <cell r="F1195" t="str">
            <v>DELHI</v>
          </cell>
          <cell r="G1195" t="str">
            <v>A</v>
          </cell>
        </row>
        <row r="1196">
          <cell r="A1196" t="str">
            <v>N65</v>
          </cell>
          <cell r="B1196">
            <v>101080</v>
          </cell>
          <cell r="C1196" t="str">
            <v>V R PRABHU</v>
          </cell>
          <cell r="D1196">
            <v>12794</v>
          </cell>
          <cell r="E1196">
            <v>971</v>
          </cell>
          <cell r="F1196" t="str">
            <v>MUMBAI</v>
          </cell>
          <cell r="G1196" t="str">
            <v>A</v>
          </cell>
        </row>
        <row r="1197">
          <cell r="A1197" t="str">
            <v>N66</v>
          </cell>
          <cell r="B1197">
            <v>101200</v>
          </cell>
          <cell r="C1197" t="str">
            <v>PRAFULLADATTA P JOSHI</v>
          </cell>
          <cell r="D1197">
            <v>12914</v>
          </cell>
          <cell r="E1197">
            <v>971</v>
          </cell>
          <cell r="F1197" t="str">
            <v>MUMBAI</v>
          </cell>
          <cell r="G1197" t="str">
            <v>A</v>
          </cell>
        </row>
        <row r="1198">
          <cell r="A1198" t="str">
            <v>N67</v>
          </cell>
          <cell r="B1198">
            <v>101247</v>
          </cell>
          <cell r="C1198" t="str">
            <v>S Y MANKAME</v>
          </cell>
          <cell r="D1198">
            <v>12961</v>
          </cell>
          <cell r="E1198">
            <v>971</v>
          </cell>
          <cell r="F1198" t="str">
            <v>MUMBAI</v>
          </cell>
          <cell r="G1198" t="str">
            <v>A</v>
          </cell>
        </row>
        <row r="1199">
          <cell r="A1199" t="str">
            <v>N68</v>
          </cell>
          <cell r="B1199">
            <v>101257</v>
          </cell>
          <cell r="C1199" t="str">
            <v>SACHIN TILAK</v>
          </cell>
          <cell r="D1199">
            <v>12971</v>
          </cell>
          <cell r="E1199">
            <v>971</v>
          </cell>
          <cell r="F1199" t="str">
            <v>MUMBAI</v>
          </cell>
          <cell r="G1199" t="str">
            <v>R</v>
          </cell>
        </row>
        <row r="1200">
          <cell r="A1200" t="str">
            <v>O01</v>
          </cell>
          <cell r="B1200">
            <v>100942</v>
          </cell>
          <cell r="C1200" t="str">
            <v>DURGADAS SAWAL</v>
          </cell>
          <cell r="D1200">
            <v>12656</v>
          </cell>
          <cell r="E1200">
            <v>522</v>
          </cell>
          <cell r="F1200" t="str">
            <v>PUNE</v>
          </cell>
          <cell r="G1200" t="str">
            <v>A</v>
          </cell>
        </row>
        <row r="1201">
          <cell r="A1201" t="str">
            <v>O02</v>
          </cell>
          <cell r="B1201">
            <v>100946</v>
          </cell>
          <cell r="C1201" t="str">
            <v>V SURES BABU</v>
          </cell>
          <cell r="D1201">
            <v>12660</v>
          </cell>
          <cell r="E1201">
            <v>531</v>
          </cell>
          <cell r="F1201" t="str">
            <v>CHENNAI</v>
          </cell>
          <cell r="G1201" t="str">
            <v>R</v>
          </cell>
        </row>
        <row r="1202">
          <cell r="A1202" t="str">
            <v>O03</v>
          </cell>
          <cell r="B1202">
            <v>100951</v>
          </cell>
          <cell r="C1202" t="str">
            <v>P V JAYAPRAKASH</v>
          </cell>
          <cell r="D1202">
            <v>12665</v>
          </cell>
          <cell r="E1202">
            <v>531</v>
          </cell>
          <cell r="F1202" t="str">
            <v>CHENNAI</v>
          </cell>
          <cell r="G1202" t="str">
            <v>R</v>
          </cell>
        </row>
        <row r="1203">
          <cell r="A1203" t="str">
            <v>P01</v>
          </cell>
          <cell r="B1203">
            <v>100630</v>
          </cell>
          <cell r="C1203" t="str">
            <v>H B DHORIA</v>
          </cell>
          <cell r="D1203">
            <v>12374</v>
          </cell>
          <cell r="E1203">
            <v>821</v>
          </cell>
          <cell r="F1203" t="str">
            <v>MUMBAI</v>
          </cell>
          <cell r="G1203" t="str">
            <v>R</v>
          </cell>
        </row>
        <row r="1204">
          <cell r="A1204" t="str">
            <v>P02</v>
          </cell>
          <cell r="B1204">
            <v>100020</v>
          </cell>
          <cell r="C1204" t="str">
            <v>J.PEREIRA</v>
          </cell>
          <cell r="D1204">
            <v>11069</v>
          </cell>
          <cell r="E1204">
            <v>821</v>
          </cell>
          <cell r="F1204" t="str">
            <v>MUMBAI</v>
          </cell>
          <cell r="G1204" t="str">
            <v>A</v>
          </cell>
        </row>
        <row r="1205">
          <cell r="A1205" t="str">
            <v>P03</v>
          </cell>
          <cell r="B1205">
            <v>100018</v>
          </cell>
          <cell r="C1205" t="str">
            <v>K.K.DASGUPTA</v>
          </cell>
          <cell r="D1205">
            <v>11066</v>
          </cell>
          <cell r="E1205">
            <v>821</v>
          </cell>
          <cell r="F1205" t="str">
            <v>MUMBAI</v>
          </cell>
          <cell r="G1205" t="str">
            <v>R</v>
          </cell>
        </row>
        <row r="1206">
          <cell r="A1206" t="str">
            <v>P04</v>
          </cell>
          <cell r="B1206">
            <v>100262</v>
          </cell>
          <cell r="C1206" t="str">
            <v>N.RAJU</v>
          </cell>
          <cell r="D1206">
            <v>11801</v>
          </cell>
          <cell r="E1206">
            <v>821</v>
          </cell>
          <cell r="F1206" t="str">
            <v>MUMBAI</v>
          </cell>
          <cell r="G1206" t="str">
            <v>A</v>
          </cell>
        </row>
        <row r="1207">
          <cell r="A1207" t="str">
            <v>P05</v>
          </cell>
          <cell r="B1207">
            <v>100666</v>
          </cell>
          <cell r="C1207" t="str">
            <v>SHIRLEY PICARDO</v>
          </cell>
          <cell r="D1207">
            <v>12410</v>
          </cell>
          <cell r="E1207">
            <v>821</v>
          </cell>
          <cell r="F1207" t="str">
            <v>MUMBAI</v>
          </cell>
          <cell r="G1207" t="str">
            <v>A</v>
          </cell>
        </row>
        <row r="1208">
          <cell r="A1208" t="str">
            <v>P06</v>
          </cell>
          <cell r="B1208">
            <v>100488</v>
          </cell>
          <cell r="C1208" t="str">
            <v>SHIVJIT SINGH</v>
          </cell>
          <cell r="D1208">
            <v>12221</v>
          </cell>
          <cell r="E1208">
            <v>821</v>
          </cell>
          <cell r="F1208" t="str">
            <v>MUMBAI</v>
          </cell>
          <cell r="G1208" t="str">
            <v>A</v>
          </cell>
        </row>
        <row r="1209">
          <cell r="A1209" t="str">
            <v>P07</v>
          </cell>
          <cell r="B1209">
            <v>100300</v>
          </cell>
          <cell r="C1209" t="str">
            <v>SURENDRA G NATU</v>
          </cell>
          <cell r="D1209">
            <v>11927</v>
          </cell>
          <cell r="E1209">
            <v>973</v>
          </cell>
          <cell r="F1209" t="str">
            <v>MUMBAI</v>
          </cell>
          <cell r="G1209" t="str">
            <v>A</v>
          </cell>
        </row>
        <row r="1210">
          <cell r="A1210" t="str">
            <v>P08</v>
          </cell>
          <cell r="B1210">
            <v>100105</v>
          </cell>
          <cell r="C1210" t="str">
            <v>V.G.ACHARYA</v>
          </cell>
          <cell r="D1210">
            <v>11146</v>
          </cell>
          <cell r="E1210">
            <v>821</v>
          </cell>
          <cell r="F1210" t="str">
            <v>MUMBAI</v>
          </cell>
          <cell r="G1210" t="str">
            <v>A</v>
          </cell>
        </row>
        <row r="1211">
          <cell r="A1211" t="str">
            <v>P09</v>
          </cell>
          <cell r="B1211">
            <v>100097</v>
          </cell>
          <cell r="C1211" t="str">
            <v>V.K.THALESARY</v>
          </cell>
          <cell r="D1211">
            <v>11157</v>
          </cell>
          <cell r="E1211">
            <v>821</v>
          </cell>
          <cell r="F1211" t="str">
            <v>MUMBAI</v>
          </cell>
          <cell r="G1211" t="str">
            <v>A</v>
          </cell>
        </row>
        <row r="1212">
          <cell r="A1212" t="str">
            <v>P10</v>
          </cell>
          <cell r="B1212">
            <v>101028</v>
          </cell>
          <cell r="C1212" t="str">
            <v>RAJEEV RAMAN</v>
          </cell>
          <cell r="D1212">
            <v>12742</v>
          </cell>
          <cell r="E1212">
            <v>821</v>
          </cell>
          <cell r="F1212" t="str">
            <v>MUMBAI</v>
          </cell>
          <cell r="G1212" t="str">
            <v>A</v>
          </cell>
        </row>
        <row r="1213">
          <cell r="A1213" t="str">
            <v>P11</v>
          </cell>
          <cell r="B1213">
            <v>101144</v>
          </cell>
          <cell r="C1213" t="str">
            <v>JEANETTE MENDONCA</v>
          </cell>
          <cell r="D1213">
            <v>12858</v>
          </cell>
          <cell r="E1213">
            <v>821</v>
          </cell>
          <cell r="F1213" t="str">
            <v>MUMBAI</v>
          </cell>
          <cell r="G1213" t="str">
            <v>A</v>
          </cell>
        </row>
        <row r="1214">
          <cell r="A1214" t="str">
            <v>P20</v>
          </cell>
          <cell r="B1214">
            <v>100671</v>
          </cell>
          <cell r="C1214" t="str">
            <v>A V SHARMA</v>
          </cell>
          <cell r="D1214">
            <v>12275</v>
          </cell>
          <cell r="E1214">
            <v>851</v>
          </cell>
          <cell r="F1214" t="str">
            <v>MUMBAI</v>
          </cell>
          <cell r="G1214" t="str">
            <v>R</v>
          </cell>
        </row>
        <row r="1215">
          <cell r="A1215" t="str">
            <v>P21</v>
          </cell>
          <cell r="B1215">
            <v>100123</v>
          </cell>
          <cell r="C1215" t="str">
            <v>A.M.MONTES</v>
          </cell>
          <cell r="D1215">
            <v>11388</v>
          </cell>
          <cell r="E1215">
            <v>851</v>
          </cell>
          <cell r="F1215" t="str">
            <v>MUMBAI</v>
          </cell>
          <cell r="G1215" t="str">
            <v>A</v>
          </cell>
        </row>
        <row r="1216">
          <cell r="A1216" t="str">
            <v>P22</v>
          </cell>
          <cell r="B1216">
            <v>100478</v>
          </cell>
          <cell r="C1216" t="str">
            <v>CHITRA TEKCHANDANI</v>
          </cell>
          <cell r="D1216">
            <v>12216</v>
          </cell>
          <cell r="E1216">
            <v>851</v>
          </cell>
          <cell r="F1216" t="str">
            <v>MUMBAI</v>
          </cell>
          <cell r="G1216" t="str">
            <v>R</v>
          </cell>
        </row>
        <row r="1217">
          <cell r="A1217" t="str">
            <v>P23</v>
          </cell>
          <cell r="B1217">
            <v>100632</v>
          </cell>
          <cell r="C1217" t="str">
            <v>JAYASHRI SANKARANARAYANAN</v>
          </cell>
          <cell r="D1217">
            <v>12376</v>
          </cell>
          <cell r="E1217">
            <v>851</v>
          </cell>
          <cell r="F1217" t="str">
            <v>MUMBAI</v>
          </cell>
          <cell r="G1217" t="str">
            <v>R</v>
          </cell>
        </row>
        <row r="1218">
          <cell r="A1218" t="str">
            <v>P24</v>
          </cell>
          <cell r="B1218">
            <v>100670</v>
          </cell>
          <cell r="C1218" t="str">
            <v>M V SRISHYLA</v>
          </cell>
          <cell r="D1218">
            <v>12274</v>
          </cell>
          <cell r="E1218">
            <v>851</v>
          </cell>
          <cell r="F1218" t="str">
            <v>MUMBAI</v>
          </cell>
          <cell r="G1218" t="str">
            <v>R</v>
          </cell>
        </row>
        <row r="1219">
          <cell r="A1219" t="str">
            <v>P25</v>
          </cell>
          <cell r="B1219">
            <v>100235</v>
          </cell>
          <cell r="C1219" t="str">
            <v>PAULINE D'SOUZA</v>
          </cell>
          <cell r="D1219">
            <v>11733</v>
          </cell>
          <cell r="E1219">
            <v>851</v>
          </cell>
          <cell r="F1219" t="str">
            <v>MUMBAI</v>
          </cell>
          <cell r="G1219" t="str">
            <v>A</v>
          </cell>
        </row>
        <row r="1220">
          <cell r="A1220" t="str">
            <v>P26</v>
          </cell>
          <cell r="B1220">
            <v>100757</v>
          </cell>
          <cell r="C1220" t="str">
            <v>PRASAN R BHANDARI</v>
          </cell>
          <cell r="D1220">
            <v>12471</v>
          </cell>
          <cell r="E1220">
            <v>851</v>
          </cell>
          <cell r="F1220" t="str">
            <v>MUMBAI</v>
          </cell>
          <cell r="G1220" t="str">
            <v>R</v>
          </cell>
        </row>
        <row r="1221">
          <cell r="A1221" t="str">
            <v>P27</v>
          </cell>
          <cell r="B1221">
            <v>101121</v>
          </cell>
          <cell r="C1221" t="str">
            <v>ANIL A KUKREJA</v>
          </cell>
          <cell r="D1221">
            <v>12835</v>
          </cell>
          <cell r="E1221">
            <v>851</v>
          </cell>
          <cell r="F1221" t="str">
            <v>MUMBAI</v>
          </cell>
          <cell r="G1221" t="str">
            <v>R</v>
          </cell>
        </row>
        <row r="1222">
          <cell r="A1222" t="str">
            <v>P28</v>
          </cell>
          <cell r="B1222">
            <v>101314</v>
          </cell>
          <cell r="C1222" t="str">
            <v>KUNAL J KHOBRAGADE</v>
          </cell>
          <cell r="D1222">
            <v>13028</v>
          </cell>
          <cell r="E1222">
            <v>851</v>
          </cell>
          <cell r="F1222" t="str">
            <v>MUMBAI</v>
          </cell>
          <cell r="G1222" t="str">
            <v>R</v>
          </cell>
        </row>
        <row r="1223">
          <cell r="A1223" t="str">
            <v>P30</v>
          </cell>
          <cell r="B1223">
            <v>100513</v>
          </cell>
          <cell r="C1223" t="str">
            <v>G K C HARISH</v>
          </cell>
          <cell r="D1223">
            <v>12252</v>
          </cell>
          <cell r="E1223">
            <v>852</v>
          </cell>
          <cell r="F1223" t="str">
            <v>MUMBAI</v>
          </cell>
          <cell r="G1223" t="str">
            <v>R</v>
          </cell>
        </row>
        <row r="1224">
          <cell r="A1224" t="str">
            <v>P31</v>
          </cell>
          <cell r="B1224">
            <v>100674</v>
          </cell>
          <cell r="C1224" t="str">
            <v>IRENE PAUL</v>
          </cell>
          <cell r="D1224">
            <v>12302</v>
          </cell>
          <cell r="E1224">
            <v>852</v>
          </cell>
          <cell r="F1224" t="str">
            <v>MUMBAI</v>
          </cell>
          <cell r="G1224" t="str">
            <v>A</v>
          </cell>
        </row>
        <row r="1225">
          <cell r="A1225" t="str">
            <v>P32</v>
          </cell>
          <cell r="B1225">
            <v>101034</v>
          </cell>
          <cell r="C1225" t="str">
            <v>NEELANCHAL PANDA</v>
          </cell>
          <cell r="D1225">
            <v>12748</v>
          </cell>
          <cell r="E1225">
            <v>852</v>
          </cell>
          <cell r="F1225" t="str">
            <v>MUMBAI</v>
          </cell>
          <cell r="G1225" t="str">
            <v>R</v>
          </cell>
        </row>
        <row r="1226">
          <cell r="A1226" t="str">
            <v>P33</v>
          </cell>
          <cell r="B1226">
            <v>101035</v>
          </cell>
          <cell r="C1226" t="str">
            <v>SUJATA S NARKAR</v>
          </cell>
          <cell r="D1226">
            <v>12749</v>
          </cell>
          <cell r="E1226">
            <v>852</v>
          </cell>
          <cell r="F1226" t="str">
            <v>MUMBAI</v>
          </cell>
          <cell r="G1226" t="str">
            <v>R</v>
          </cell>
        </row>
        <row r="1227">
          <cell r="A1227" t="str">
            <v>P34</v>
          </cell>
          <cell r="B1227">
            <v>101050</v>
          </cell>
          <cell r="C1227" t="str">
            <v>MAMATA KULKARNI</v>
          </cell>
          <cell r="D1227">
            <v>12764</v>
          </cell>
          <cell r="E1227">
            <v>852</v>
          </cell>
          <cell r="F1227" t="str">
            <v>MUMBAI</v>
          </cell>
          <cell r="G1227" t="str">
            <v>R</v>
          </cell>
        </row>
        <row r="1228">
          <cell r="A1228" t="str">
            <v>P35</v>
          </cell>
          <cell r="B1228">
            <v>101125</v>
          </cell>
          <cell r="C1228" t="str">
            <v>P BALAKRISHNA NAYAK</v>
          </cell>
          <cell r="D1228">
            <v>12839</v>
          </cell>
          <cell r="E1228">
            <v>852</v>
          </cell>
          <cell r="F1228" t="str">
            <v>MUMBAI</v>
          </cell>
          <cell r="G1228" t="str">
            <v>A</v>
          </cell>
        </row>
        <row r="1229">
          <cell r="A1229" t="str">
            <v>P36</v>
          </cell>
          <cell r="B1229">
            <v>101205</v>
          </cell>
          <cell r="C1229" t="str">
            <v>NEELANCHAL J PANDA</v>
          </cell>
          <cell r="D1229">
            <v>12919</v>
          </cell>
          <cell r="E1229">
            <v>852</v>
          </cell>
          <cell r="F1229" t="str">
            <v>MUMBAI</v>
          </cell>
          <cell r="G1229" t="str">
            <v>A</v>
          </cell>
        </row>
        <row r="1230">
          <cell r="A1230" t="str">
            <v>P37</v>
          </cell>
          <cell r="B1230">
            <v>101309</v>
          </cell>
          <cell r="C1230" t="str">
            <v>VASUDEV V TRIBHUVAN</v>
          </cell>
          <cell r="D1230">
            <v>13023</v>
          </cell>
          <cell r="E1230">
            <v>852</v>
          </cell>
          <cell r="F1230" t="str">
            <v>MUMBAI</v>
          </cell>
          <cell r="G1230" t="str">
            <v>A</v>
          </cell>
        </row>
        <row r="1231">
          <cell r="A1231" t="str">
            <v>P38</v>
          </cell>
          <cell r="B1231">
            <v>101310</v>
          </cell>
          <cell r="C1231" t="str">
            <v>PREETHI MADHAVAN</v>
          </cell>
          <cell r="D1231">
            <v>13024</v>
          </cell>
          <cell r="E1231">
            <v>852</v>
          </cell>
          <cell r="F1231" t="str">
            <v>MUMBAI</v>
          </cell>
          <cell r="G1231" t="str">
            <v>A</v>
          </cell>
        </row>
        <row r="1232">
          <cell r="A1232" t="str">
            <v>P39</v>
          </cell>
          <cell r="B1232">
            <v>101311</v>
          </cell>
          <cell r="C1232" t="str">
            <v>MAYA VISWANATHAN</v>
          </cell>
          <cell r="D1232">
            <v>13025</v>
          </cell>
          <cell r="E1232">
            <v>852</v>
          </cell>
          <cell r="F1232" t="str">
            <v>MUMBAI</v>
          </cell>
          <cell r="G1232" t="str">
            <v>R</v>
          </cell>
        </row>
        <row r="1233">
          <cell r="A1233" t="str">
            <v>P40</v>
          </cell>
          <cell r="B1233">
            <v>100031</v>
          </cell>
          <cell r="C1233" t="str">
            <v>A.R.DARUWALA</v>
          </cell>
          <cell r="D1233">
            <v>11100</v>
          </cell>
          <cell r="E1233">
            <v>855</v>
          </cell>
          <cell r="F1233" t="str">
            <v>MUMBAI</v>
          </cell>
          <cell r="G1233" t="str">
            <v>R</v>
          </cell>
        </row>
        <row r="1234">
          <cell r="A1234" t="str">
            <v>P41</v>
          </cell>
          <cell r="B1234">
            <v>100645</v>
          </cell>
          <cell r="C1234" t="str">
            <v>H S V KRISHNAN</v>
          </cell>
          <cell r="D1234">
            <v>12389</v>
          </cell>
          <cell r="E1234">
            <v>855</v>
          </cell>
          <cell r="F1234" t="str">
            <v>MUMBAI</v>
          </cell>
          <cell r="G1234" t="str">
            <v>R</v>
          </cell>
        </row>
        <row r="1235">
          <cell r="A1235" t="str">
            <v>P42</v>
          </cell>
          <cell r="B1235">
            <v>100019</v>
          </cell>
          <cell r="C1235" t="str">
            <v>K.S.VICHARE</v>
          </cell>
          <cell r="D1235">
            <v>11067</v>
          </cell>
          <cell r="E1235">
            <v>855</v>
          </cell>
          <cell r="F1235" t="str">
            <v>MUMBAI</v>
          </cell>
          <cell r="G1235" t="str">
            <v>A</v>
          </cell>
        </row>
        <row r="1236">
          <cell r="A1236" t="str">
            <v>P43</v>
          </cell>
          <cell r="B1236">
            <v>100652</v>
          </cell>
          <cell r="C1236" t="str">
            <v>KORAH ABRAHAM K</v>
          </cell>
          <cell r="D1236">
            <v>12396</v>
          </cell>
          <cell r="E1236">
            <v>855</v>
          </cell>
          <cell r="F1236" t="str">
            <v>MUMBAI</v>
          </cell>
          <cell r="G1236" t="str">
            <v>R</v>
          </cell>
        </row>
        <row r="1237">
          <cell r="A1237" t="str">
            <v>P44</v>
          </cell>
          <cell r="B1237">
            <v>100616</v>
          </cell>
          <cell r="C1237" t="str">
            <v>LEONARA VAZ</v>
          </cell>
          <cell r="D1237">
            <v>12360</v>
          </cell>
          <cell r="E1237">
            <v>855</v>
          </cell>
          <cell r="F1237" t="str">
            <v>MUMBAI</v>
          </cell>
          <cell r="G1237" t="str">
            <v>A</v>
          </cell>
        </row>
        <row r="1238">
          <cell r="A1238" t="str">
            <v>P45</v>
          </cell>
          <cell r="B1238">
            <v>100511</v>
          </cell>
          <cell r="C1238" t="str">
            <v>LOUIS MENEZES</v>
          </cell>
          <cell r="D1238">
            <v>12245</v>
          </cell>
          <cell r="E1238">
            <v>855</v>
          </cell>
          <cell r="F1238" t="str">
            <v>MUMBAI</v>
          </cell>
          <cell r="G1238" t="str">
            <v>R</v>
          </cell>
        </row>
        <row r="1239">
          <cell r="A1239" t="str">
            <v>P46</v>
          </cell>
          <cell r="B1239">
            <v>100477</v>
          </cell>
          <cell r="C1239" t="str">
            <v>SHAILA   D'SOUZA</v>
          </cell>
          <cell r="D1239">
            <v>12215</v>
          </cell>
          <cell r="E1239">
            <v>855</v>
          </cell>
          <cell r="F1239" t="str">
            <v>MUMBAI</v>
          </cell>
          <cell r="G1239" t="str">
            <v>A</v>
          </cell>
        </row>
        <row r="1240">
          <cell r="A1240" t="str">
            <v>P47</v>
          </cell>
          <cell r="B1240">
            <v>100464</v>
          </cell>
          <cell r="C1240" t="str">
            <v>YATIN R DANGE</v>
          </cell>
          <cell r="D1240">
            <v>12197</v>
          </cell>
          <cell r="E1240">
            <v>855</v>
          </cell>
          <cell r="F1240" t="str">
            <v>MUMBAI</v>
          </cell>
          <cell r="G1240" t="str">
            <v>A</v>
          </cell>
        </row>
        <row r="1241">
          <cell r="A1241" t="str">
            <v>P48</v>
          </cell>
          <cell r="B1241">
            <v>100469</v>
          </cell>
          <cell r="C1241" t="str">
            <v>ZULEKHA R SHAIKH</v>
          </cell>
          <cell r="D1241">
            <v>12204</v>
          </cell>
          <cell r="E1241">
            <v>855</v>
          </cell>
          <cell r="F1241" t="str">
            <v>MUMBAI</v>
          </cell>
          <cell r="G1241" t="str">
            <v>A</v>
          </cell>
        </row>
        <row r="1242">
          <cell r="A1242" t="str">
            <v>P49</v>
          </cell>
          <cell r="B1242">
            <v>101006</v>
          </cell>
          <cell r="C1242" t="str">
            <v>SAJID A SHAIKH</v>
          </cell>
          <cell r="D1242">
            <v>12720</v>
          </cell>
          <cell r="E1242">
            <v>855</v>
          </cell>
          <cell r="F1242" t="str">
            <v>MUMBAI</v>
          </cell>
          <cell r="G1242" t="str">
            <v>A</v>
          </cell>
        </row>
        <row r="1243">
          <cell r="A1243" t="str">
            <v>P50</v>
          </cell>
          <cell r="B1243">
            <v>101041</v>
          </cell>
          <cell r="C1243" t="str">
            <v>SHIRISH M PHATAK</v>
          </cell>
          <cell r="D1243">
            <v>12755</v>
          </cell>
          <cell r="E1243">
            <v>855</v>
          </cell>
          <cell r="F1243" t="str">
            <v>MUMBAI</v>
          </cell>
          <cell r="G1243" t="str">
            <v>R</v>
          </cell>
        </row>
        <row r="1244">
          <cell r="A1244" t="str">
            <v>P51</v>
          </cell>
          <cell r="B1244">
            <v>101043</v>
          </cell>
          <cell r="C1244" t="str">
            <v>SUNIL JAJOO</v>
          </cell>
          <cell r="D1244">
            <v>12757</v>
          </cell>
          <cell r="E1244">
            <v>855</v>
          </cell>
          <cell r="F1244" t="str">
            <v>MUMBAI</v>
          </cell>
          <cell r="G1244" t="str">
            <v>A</v>
          </cell>
        </row>
        <row r="1245">
          <cell r="A1245" t="str">
            <v>P52</v>
          </cell>
          <cell r="B1245">
            <v>101120</v>
          </cell>
          <cell r="C1245" t="str">
            <v>BALAJI N IYER</v>
          </cell>
          <cell r="D1245">
            <v>12834</v>
          </cell>
          <cell r="E1245">
            <v>855</v>
          </cell>
          <cell r="F1245" t="str">
            <v>MUMBAI</v>
          </cell>
          <cell r="G1245" t="str">
            <v>A</v>
          </cell>
        </row>
        <row r="1246">
          <cell r="A1246" t="str">
            <v>P53</v>
          </cell>
          <cell r="B1246">
            <v>101256</v>
          </cell>
          <cell r="C1246" t="str">
            <v>RAJANI P PISE</v>
          </cell>
          <cell r="D1246">
            <v>12970</v>
          </cell>
          <cell r="E1246">
            <v>855</v>
          </cell>
          <cell r="F1246" t="str">
            <v>MUMBAI</v>
          </cell>
          <cell r="G1246" t="str">
            <v>R</v>
          </cell>
        </row>
        <row r="1247">
          <cell r="A1247" t="str">
            <v>P55</v>
          </cell>
          <cell r="B1247">
            <v>100669</v>
          </cell>
          <cell r="C1247" t="str">
            <v>RACHIT VOHRA</v>
          </cell>
          <cell r="D1247">
            <v>12273</v>
          </cell>
          <cell r="E1247">
            <v>856</v>
          </cell>
          <cell r="F1247" t="str">
            <v>MUMBAI</v>
          </cell>
          <cell r="G1247" t="str">
            <v>R</v>
          </cell>
        </row>
        <row r="1248">
          <cell r="A1248" t="str">
            <v>P56</v>
          </cell>
          <cell r="B1248">
            <v>100246</v>
          </cell>
          <cell r="C1248" t="str">
            <v>SHAIRLEY.N.CHOGLE</v>
          </cell>
          <cell r="D1248">
            <v>11665</v>
          </cell>
          <cell r="E1248">
            <v>856</v>
          </cell>
          <cell r="F1248" t="str">
            <v>MUMBAI</v>
          </cell>
          <cell r="G1248" t="str">
            <v>A</v>
          </cell>
        </row>
        <row r="1249">
          <cell r="A1249" t="str">
            <v>P57</v>
          </cell>
          <cell r="B1249">
            <v>100534</v>
          </cell>
          <cell r="C1249" t="str">
            <v>SHARON JHIRAD</v>
          </cell>
          <cell r="D1249">
            <v>12250</v>
          </cell>
          <cell r="E1249">
            <v>856</v>
          </cell>
          <cell r="F1249" t="str">
            <v>MUMBAI</v>
          </cell>
          <cell r="G1249" t="str">
            <v>R</v>
          </cell>
        </row>
        <row r="1250">
          <cell r="A1250" t="str">
            <v>P58</v>
          </cell>
          <cell r="B1250">
            <v>100312</v>
          </cell>
          <cell r="C1250" t="str">
            <v>SHIVAPRASAD P JOG</v>
          </cell>
          <cell r="D1250">
            <v>12000</v>
          </cell>
          <cell r="E1250">
            <v>856</v>
          </cell>
          <cell r="F1250" t="str">
            <v>MUMBAI</v>
          </cell>
          <cell r="G1250" t="str">
            <v>R</v>
          </cell>
        </row>
        <row r="1251">
          <cell r="A1251" t="str">
            <v>P59</v>
          </cell>
          <cell r="B1251">
            <v>100948</v>
          </cell>
          <cell r="C1251" t="str">
            <v>AMOL SULE</v>
          </cell>
          <cell r="D1251">
            <v>12662</v>
          </cell>
          <cell r="E1251">
            <v>856</v>
          </cell>
          <cell r="F1251" t="str">
            <v>MUMBAI</v>
          </cell>
          <cell r="G1251" t="str">
            <v>A</v>
          </cell>
        </row>
        <row r="1252">
          <cell r="A1252" t="str">
            <v>P60</v>
          </cell>
          <cell r="B1252">
            <v>101284</v>
          </cell>
          <cell r="C1252" t="str">
            <v>RAHUL J MAHALE</v>
          </cell>
          <cell r="D1252">
            <v>12998</v>
          </cell>
          <cell r="E1252">
            <v>856</v>
          </cell>
          <cell r="F1252" t="str">
            <v>MUMBAI</v>
          </cell>
          <cell r="G1252" t="str">
            <v>A</v>
          </cell>
        </row>
        <row r="1253">
          <cell r="A1253" t="str">
            <v>P61</v>
          </cell>
          <cell r="B1253">
            <v>101312</v>
          </cell>
          <cell r="C1253" t="str">
            <v>C RAKESH</v>
          </cell>
          <cell r="D1253">
            <v>13026</v>
          </cell>
          <cell r="E1253">
            <v>852</v>
          </cell>
          <cell r="F1253" t="str">
            <v>MUMBAI</v>
          </cell>
          <cell r="G1253" t="str">
            <v>A</v>
          </cell>
        </row>
        <row r="1254">
          <cell r="A1254" t="str">
            <v>P62</v>
          </cell>
          <cell r="B1254">
            <v>101308</v>
          </cell>
          <cell r="C1254" t="str">
            <v>ABHIJIT D SHITUT</v>
          </cell>
          <cell r="D1254">
            <v>13022</v>
          </cell>
          <cell r="E1254">
            <v>856</v>
          </cell>
          <cell r="F1254" t="str">
            <v>MUMBAI</v>
          </cell>
          <cell r="G1254" t="str">
            <v>R</v>
          </cell>
        </row>
        <row r="1255">
          <cell r="A1255" t="str">
            <v>P63</v>
          </cell>
          <cell r="B1255">
            <v>101306</v>
          </cell>
          <cell r="C1255" t="str">
            <v>SALIL SABNIS</v>
          </cell>
          <cell r="D1255">
            <v>13020</v>
          </cell>
          <cell r="E1255">
            <v>521</v>
          </cell>
          <cell r="F1255" t="str">
            <v>PUNE</v>
          </cell>
          <cell r="G1255" t="str">
            <v>A</v>
          </cell>
        </row>
        <row r="1256">
          <cell r="A1256" t="str">
            <v>P64</v>
          </cell>
          <cell r="B1256">
            <v>101307</v>
          </cell>
          <cell r="C1256" t="str">
            <v>DILIP K DESAI</v>
          </cell>
          <cell r="D1256">
            <v>13021</v>
          </cell>
          <cell r="E1256">
            <v>973</v>
          </cell>
          <cell r="F1256" t="str">
            <v>MUMBAI</v>
          </cell>
          <cell r="G1256" t="str">
            <v>A</v>
          </cell>
        </row>
        <row r="1257">
          <cell r="A1257" t="str">
            <v>P65</v>
          </cell>
          <cell r="B1257">
            <v>100431</v>
          </cell>
          <cell r="C1257" t="str">
            <v>NAYAN J PARHAR</v>
          </cell>
          <cell r="D1257">
            <v>12160</v>
          </cell>
          <cell r="E1257">
            <v>858</v>
          </cell>
          <cell r="F1257" t="str">
            <v>MUMBAI</v>
          </cell>
          <cell r="G1257" t="str">
            <v>R</v>
          </cell>
        </row>
        <row r="1258">
          <cell r="A1258" t="str">
            <v>Q01</v>
          </cell>
          <cell r="B1258">
            <v>100959</v>
          </cell>
          <cell r="C1258" t="str">
            <v>GIRISH K RATHI</v>
          </cell>
          <cell r="D1258">
            <v>12673</v>
          </cell>
          <cell r="E1258">
            <v>522</v>
          </cell>
          <cell r="F1258" t="str">
            <v>PUNE</v>
          </cell>
          <cell r="G1258" t="str">
            <v>A</v>
          </cell>
        </row>
        <row r="1259">
          <cell r="A1259" t="str">
            <v>Q02</v>
          </cell>
          <cell r="B1259">
            <v>100960</v>
          </cell>
          <cell r="C1259" t="str">
            <v>AMIT JAIN</v>
          </cell>
          <cell r="D1259">
            <v>12674</v>
          </cell>
          <cell r="E1259">
            <v>523</v>
          </cell>
          <cell r="F1259" t="str">
            <v>RAIPUR</v>
          </cell>
          <cell r="G1259" t="str">
            <v>A</v>
          </cell>
        </row>
        <row r="1260">
          <cell r="A1260" t="str">
            <v>Q03</v>
          </cell>
          <cell r="B1260">
            <v>100961</v>
          </cell>
          <cell r="C1260" t="str">
            <v>BAKEER MOHAMAD SABA</v>
          </cell>
          <cell r="D1260">
            <v>12675</v>
          </cell>
          <cell r="E1260">
            <v>531</v>
          </cell>
          <cell r="F1260" t="str">
            <v>CHENNAI</v>
          </cell>
          <cell r="G1260" t="str">
            <v>R</v>
          </cell>
        </row>
        <row r="1261">
          <cell r="A1261" t="str">
            <v>Q04</v>
          </cell>
          <cell r="B1261">
            <v>100964</v>
          </cell>
          <cell r="C1261" t="str">
            <v>MANISH KUMAR</v>
          </cell>
          <cell r="D1261">
            <v>12678</v>
          </cell>
          <cell r="E1261">
            <v>523</v>
          </cell>
          <cell r="F1261" t="str">
            <v>BHOPAL</v>
          </cell>
          <cell r="G1261" t="str">
            <v>R</v>
          </cell>
        </row>
        <row r="1262">
          <cell r="A1262" t="str">
            <v>Q05</v>
          </cell>
          <cell r="B1262">
            <v>100971</v>
          </cell>
          <cell r="C1262" t="str">
            <v>PARESH P VARSALE</v>
          </cell>
          <cell r="D1262">
            <v>12685</v>
          </cell>
          <cell r="E1262">
            <v>522</v>
          </cell>
          <cell r="F1262" t="str">
            <v>NAGPUR</v>
          </cell>
          <cell r="G1262" t="str">
            <v>R</v>
          </cell>
        </row>
        <row r="1263">
          <cell r="A1263" t="str">
            <v>Q06</v>
          </cell>
          <cell r="B1263">
            <v>100974</v>
          </cell>
          <cell r="C1263" t="str">
            <v>PRASENJIT BHATTACHARYA</v>
          </cell>
          <cell r="D1263">
            <v>12688</v>
          </cell>
          <cell r="E1263">
            <v>536</v>
          </cell>
          <cell r="F1263" t="str">
            <v>CALCUUTA</v>
          </cell>
          <cell r="G1263" t="str">
            <v>R</v>
          </cell>
        </row>
        <row r="1264">
          <cell r="A1264" t="str">
            <v>Q07</v>
          </cell>
          <cell r="B1264">
            <v>100975</v>
          </cell>
          <cell r="C1264" t="str">
            <v>MAHESH KUMAR SONI</v>
          </cell>
          <cell r="D1264">
            <v>12689</v>
          </cell>
          <cell r="E1264">
            <v>517</v>
          </cell>
          <cell r="F1264" t="str">
            <v>SHILLONG</v>
          </cell>
          <cell r="G1264" t="str">
            <v>A</v>
          </cell>
        </row>
        <row r="1265">
          <cell r="A1265" t="str">
            <v>Q08</v>
          </cell>
          <cell r="B1265">
            <v>100977</v>
          </cell>
          <cell r="C1265" t="str">
            <v>P KARPAGAM</v>
          </cell>
          <cell r="D1265">
            <v>12691</v>
          </cell>
          <cell r="E1265">
            <v>531</v>
          </cell>
          <cell r="F1265" t="str">
            <v>CHENNAI</v>
          </cell>
          <cell r="G1265" t="str">
            <v>R</v>
          </cell>
        </row>
        <row r="1266">
          <cell r="A1266" t="str">
            <v>Q09</v>
          </cell>
          <cell r="B1266">
            <v>100978</v>
          </cell>
          <cell r="C1266" t="str">
            <v>G PUNITHA</v>
          </cell>
          <cell r="D1266">
            <v>12692</v>
          </cell>
          <cell r="E1266">
            <v>531</v>
          </cell>
          <cell r="F1266" t="str">
            <v>CHENNAI</v>
          </cell>
          <cell r="G1266" t="str">
            <v>R</v>
          </cell>
        </row>
        <row r="1267">
          <cell r="A1267" t="str">
            <v>Q10</v>
          </cell>
          <cell r="B1267">
            <v>100985</v>
          </cell>
          <cell r="C1267" t="str">
            <v>JAYACHANDRAN D</v>
          </cell>
          <cell r="D1267">
            <v>12699</v>
          </cell>
          <cell r="E1267">
            <v>512</v>
          </cell>
          <cell r="F1267" t="str">
            <v>COCHIN</v>
          </cell>
          <cell r="G1267" t="str">
            <v>R</v>
          </cell>
        </row>
        <row r="1268">
          <cell r="A1268" t="str">
            <v>Q11</v>
          </cell>
          <cell r="B1268">
            <v>100987</v>
          </cell>
          <cell r="C1268" t="str">
            <v>AMITABHA GOSWAMI</v>
          </cell>
          <cell r="D1268">
            <v>12701</v>
          </cell>
          <cell r="E1268">
            <v>526</v>
          </cell>
          <cell r="F1268" t="str">
            <v>DELHI</v>
          </cell>
          <cell r="G1268" t="str">
            <v>A</v>
          </cell>
        </row>
        <row r="1269">
          <cell r="A1269" t="str">
            <v>Q12</v>
          </cell>
          <cell r="B1269">
            <v>100922</v>
          </cell>
          <cell r="C1269" t="str">
            <v>S VENKATESH</v>
          </cell>
          <cell r="D1269">
            <v>12636</v>
          </cell>
          <cell r="E1269">
            <v>513</v>
          </cell>
          <cell r="F1269" t="str">
            <v>BANGALORE</v>
          </cell>
          <cell r="G1269" t="str">
            <v>R</v>
          </cell>
        </row>
        <row r="1270">
          <cell r="A1270" t="str">
            <v>Q13</v>
          </cell>
          <cell r="B1270">
            <v>100991</v>
          </cell>
          <cell r="C1270" t="str">
            <v>M P SANI</v>
          </cell>
          <cell r="D1270">
            <v>12705</v>
          </cell>
          <cell r="E1270">
            <v>512</v>
          </cell>
          <cell r="F1270" t="str">
            <v>TELLICHERY</v>
          </cell>
          <cell r="G1270" t="str">
            <v>A</v>
          </cell>
        </row>
        <row r="1271">
          <cell r="A1271" t="str">
            <v>Q14</v>
          </cell>
          <cell r="B1271">
            <v>101009</v>
          </cell>
          <cell r="C1271" t="str">
            <v>S RAMU</v>
          </cell>
          <cell r="D1271">
            <v>12723</v>
          </cell>
          <cell r="E1271">
            <v>512</v>
          </cell>
          <cell r="F1271" t="str">
            <v>SRIKAKULAM</v>
          </cell>
          <cell r="G1271" t="str">
            <v>R</v>
          </cell>
        </row>
        <row r="1272">
          <cell r="A1272" t="str">
            <v>Q15</v>
          </cell>
          <cell r="B1272">
            <v>101014</v>
          </cell>
          <cell r="C1272" t="str">
            <v>KETAN SHAH</v>
          </cell>
          <cell r="D1272">
            <v>12728</v>
          </cell>
          <cell r="E1272">
            <v>521</v>
          </cell>
          <cell r="F1272" t="str">
            <v>RAJKOT</v>
          </cell>
          <cell r="G1272" t="str">
            <v>R</v>
          </cell>
        </row>
        <row r="1273">
          <cell r="A1273" t="str">
            <v>Q16</v>
          </cell>
          <cell r="B1273">
            <v>101020</v>
          </cell>
          <cell r="C1273" t="str">
            <v>KISHORE PARVATIKAR</v>
          </cell>
          <cell r="D1273">
            <v>12734</v>
          </cell>
          <cell r="E1273">
            <v>513</v>
          </cell>
          <cell r="F1273" t="str">
            <v>BANGALORE</v>
          </cell>
          <cell r="G1273" t="str">
            <v>R</v>
          </cell>
        </row>
        <row r="1274">
          <cell r="A1274" t="str">
            <v>Q17</v>
          </cell>
          <cell r="B1274">
            <v>101023</v>
          </cell>
          <cell r="C1274" t="str">
            <v>G SIVAKUMAR</v>
          </cell>
          <cell r="D1274">
            <v>12737</v>
          </cell>
          <cell r="E1274">
            <v>537</v>
          </cell>
          <cell r="F1274" t="str">
            <v>GUNTUR</v>
          </cell>
          <cell r="G1274" t="str">
            <v>A</v>
          </cell>
        </row>
        <row r="1275">
          <cell r="A1275" t="str">
            <v>Q18</v>
          </cell>
          <cell r="B1275">
            <v>101026</v>
          </cell>
          <cell r="C1275" t="str">
            <v>VIKAS CHOPRA</v>
          </cell>
          <cell r="D1275">
            <v>12740</v>
          </cell>
          <cell r="E1275">
            <v>506</v>
          </cell>
          <cell r="F1275" t="str">
            <v>DELHI</v>
          </cell>
          <cell r="G1275" t="str">
            <v>R</v>
          </cell>
        </row>
        <row r="1276">
          <cell r="A1276" t="str">
            <v>Q19</v>
          </cell>
          <cell r="B1276">
            <v>101030</v>
          </cell>
          <cell r="C1276" t="str">
            <v>B UMA</v>
          </cell>
          <cell r="D1276">
            <v>12744</v>
          </cell>
          <cell r="E1276">
            <v>531</v>
          </cell>
          <cell r="F1276" t="str">
            <v>CHENNAI</v>
          </cell>
          <cell r="G1276" t="str">
            <v>R</v>
          </cell>
        </row>
        <row r="1277">
          <cell r="A1277" t="str">
            <v>Q20</v>
          </cell>
          <cell r="B1277">
            <v>101032</v>
          </cell>
          <cell r="C1277" t="str">
            <v>PANKAJ DUA</v>
          </cell>
          <cell r="D1277">
            <v>12746</v>
          </cell>
          <cell r="E1277">
            <v>506</v>
          </cell>
          <cell r="F1277" t="str">
            <v>DELHI</v>
          </cell>
          <cell r="G1277" t="str">
            <v>R</v>
          </cell>
        </row>
        <row r="1278">
          <cell r="A1278" t="str">
            <v>Q21</v>
          </cell>
          <cell r="B1278">
            <v>101036</v>
          </cell>
          <cell r="C1278" t="str">
            <v>HARSHADA DESHPANDE</v>
          </cell>
          <cell r="D1278">
            <v>12750</v>
          </cell>
          <cell r="E1278">
            <v>521</v>
          </cell>
          <cell r="F1278" t="str">
            <v>MUMBAI</v>
          </cell>
          <cell r="G1278" t="str">
            <v>R</v>
          </cell>
        </row>
        <row r="1279">
          <cell r="A1279" t="str">
            <v>Q22</v>
          </cell>
          <cell r="B1279">
            <v>101047</v>
          </cell>
          <cell r="C1279" t="str">
            <v>NAZRUL I LASHKAR</v>
          </cell>
          <cell r="D1279">
            <v>12761</v>
          </cell>
          <cell r="E1279">
            <v>517</v>
          </cell>
          <cell r="F1279" t="str">
            <v>GUWAHATI</v>
          </cell>
          <cell r="G1279" t="str">
            <v>A</v>
          </cell>
        </row>
        <row r="1280">
          <cell r="A1280" t="str">
            <v>Q23</v>
          </cell>
          <cell r="B1280">
            <v>101049</v>
          </cell>
          <cell r="C1280" t="str">
            <v>C H RAVI KIRAN</v>
          </cell>
          <cell r="D1280">
            <v>12763</v>
          </cell>
          <cell r="E1280">
            <v>513</v>
          </cell>
          <cell r="F1280" t="str">
            <v>GUNTUR</v>
          </cell>
          <cell r="G1280" t="str">
            <v>R</v>
          </cell>
        </row>
        <row r="1281">
          <cell r="A1281" t="str">
            <v>Q24</v>
          </cell>
          <cell r="B1281">
            <v>101051</v>
          </cell>
          <cell r="C1281" t="str">
            <v>RAJESH VOHRA</v>
          </cell>
          <cell r="D1281">
            <v>12765</v>
          </cell>
          <cell r="E1281">
            <v>526</v>
          </cell>
          <cell r="F1281" t="str">
            <v>DELHI</v>
          </cell>
          <cell r="G1281" t="str">
            <v>R</v>
          </cell>
        </row>
        <row r="1282">
          <cell r="A1282" t="str">
            <v>Q25</v>
          </cell>
          <cell r="B1282">
            <v>101052</v>
          </cell>
          <cell r="C1282" t="str">
            <v>NIRANJAN MAROO</v>
          </cell>
          <cell r="D1282">
            <v>12766</v>
          </cell>
          <cell r="E1282">
            <v>521</v>
          </cell>
          <cell r="F1282" t="str">
            <v>MUMBAI</v>
          </cell>
          <cell r="G1282" t="str">
            <v>R</v>
          </cell>
        </row>
        <row r="1283">
          <cell r="A1283" t="str">
            <v>Q26</v>
          </cell>
          <cell r="B1283">
            <v>101053</v>
          </cell>
          <cell r="C1283" t="str">
            <v>BRIJESH KAUSHAL</v>
          </cell>
          <cell r="D1283">
            <v>12767</v>
          </cell>
          <cell r="E1283">
            <v>506</v>
          </cell>
          <cell r="F1283" t="str">
            <v>DELHI</v>
          </cell>
          <cell r="G1283" t="str">
            <v>A</v>
          </cell>
        </row>
        <row r="1284">
          <cell r="A1284" t="str">
            <v>Q27</v>
          </cell>
          <cell r="B1284">
            <v>101055</v>
          </cell>
          <cell r="C1284" t="str">
            <v>K M ELAMPOORANAN</v>
          </cell>
          <cell r="D1284">
            <v>12769</v>
          </cell>
          <cell r="E1284">
            <v>531</v>
          </cell>
          <cell r="F1284" t="str">
            <v>SALEM</v>
          </cell>
          <cell r="G1284" t="str">
            <v>R</v>
          </cell>
        </row>
        <row r="1285">
          <cell r="A1285" t="str">
            <v>Q28</v>
          </cell>
          <cell r="B1285">
            <v>101056</v>
          </cell>
          <cell r="C1285" t="str">
            <v>K SHIVANANDA RAJA</v>
          </cell>
          <cell r="D1285">
            <v>12770</v>
          </cell>
          <cell r="E1285">
            <v>531</v>
          </cell>
          <cell r="F1285" t="str">
            <v>CHENNAI</v>
          </cell>
          <cell r="G1285" t="str">
            <v>R</v>
          </cell>
        </row>
        <row r="1286">
          <cell r="A1286" t="str">
            <v>Q29</v>
          </cell>
          <cell r="B1286">
            <v>101057</v>
          </cell>
          <cell r="C1286" t="str">
            <v>GANESH R SHASTRY</v>
          </cell>
          <cell r="D1286">
            <v>12771</v>
          </cell>
          <cell r="E1286">
            <v>513</v>
          </cell>
          <cell r="F1286" t="str">
            <v>BANGALORE</v>
          </cell>
          <cell r="G1286" t="str">
            <v>A</v>
          </cell>
        </row>
        <row r="1287">
          <cell r="A1287" t="str">
            <v>Q30</v>
          </cell>
          <cell r="B1287">
            <v>101063</v>
          </cell>
          <cell r="C1287" t="str">
            <v>RAJA PAUL</v>
          </cell>
          <cell r="D1287">
            <v>12777</v>
          </cell>
          <cell r="E1287">
            <v>536</v>
          </cell>
          <cell r="F1287" t="str">
            <v>CALCUTTA</v>
          </cell>
          <cell r="G1287" t="str">
            <v>R</v>
          </cell>
        </row>
        <row r="1288">
          <cell r="A1288" t="str">
            <v>Q31</v>
          </cell>
          <cell r="B1288">
            <v>101065</v>
          </cell>
          <cell r="C1288" t="str">
            <v>JITENDRA PAL ARORA</v>
          </cell>
          <cell r="D1288">
            <v>12779</v>
          </cell>
          <cell r="E1288">
            <v>504</v>
          </cell>
          <cell r="F1288" t="str">
            <v>JAIPUR</v>
          </cell>
          <cell r="G1288" t="str">
            <v>R</v>
          </cell>
        </row>
        <row r="1289">
          <cell r="A1289" t="str">
            <v>Q32</v>
          </cell>
          <cell r="B1289">
            <v>101066</v>
          </cell>
          <cell r="C1289" t="str">
            <v>K P ANIL</v>
          </cell>
          <cell r="D1289">
            <v>12780</v>
          </cell>
          <cell r="E1289">
            <v>533</v>
          </cell>
          <cell r="F1289" t="str">
            <v>BANGALORE</v>
          </cell>
          <cell r="G1289" t="str">
            <v>A</v>
          </cell>
        </row>
        <row r="1290">
          <cell r="A1290" t="str">
            <v>Q33</v>
          </cell>
          <cell r="B1290">
            <v>101071</v>
          </cell>
          <cell r="C1290" t="str">
            <v>ANIL KUMAR ARORA</v>
          </cell>
          <cell r="D1290">
            <v>12785</v>
          </cell>
          <cell r="E1290">
            <v>526</v>
          </cell>
          <cell r="F1290" t="str">
            <v>DELHI</v>
          </cell>
          <cell r="G1290" t="str">
            <v>R</v>
          </cell>
        </row>
        <row r="1291">
          <cell r="A1291" t="str">
            <v>Q34</v>
          </cell>
          <cell r="B1291">
            <v>101072</v>
          </cell>
          <cell r="C1291" t="str">
            <v>RAKESH KELAWALA</v>
          </cell>
          <cell r="D1291">
            <v>12786</v>
          </cell>
          <cell r="E1291">
            <v>521</v>
          </cell>
          <cell r="F1291" t="str">
            <v>SURAT</v>
          </cell>
          <cell r="G1291" t="str">
            <v>R</v>
          </cell>
        </row>
        <row r="1292">
          <cell r="A1292" t="str">
            <v>Q35</v>
          </cell>
          <cell r="B1292">
            <v>101073</v>
          </cell>
          <cell r="C1292" t="str">
            <v>RAMAN SHARMA</v>
          </cell>
          <cell r="D1292">
            <v>12787</v>
          </cell>
          <cell r="E1292">
            <v>501</v>
          </cell>
          <cell r="F1292" t="str">
            <v>NAVSARI</v>
          </cell>
          <cell r="G1292" t="str">
            <v>R</v>
          </cell>
        </row>
        <row r="1293">
          <cell r="A1293" t="str">
            <v>Q36</v>
          </cell>
          <cell r="B1293">
            <v>101074</v>
          </cell>
          <cell r="C1293" t="str">
            <v>NITIN S KADAM</v>
          </cell>
          <cell r="D1293">
            <v>12788</v>
          </cell>
          <cell r="E1293">
            <v>973</v>
          </cell>
          <cell r="F1293" t="str">
            <v>MUMBAI</v>
          </cell>
          <cell r="G1293" t="str">
            <v>A</v>
          </cell>
        </row>
        <row r="1294">
          <cell r="A1294" t="str">
            <v>Q37</v>
          </cell>
          <cell r="B1294">
            <v>101088</v>
          </cell>
          <cell r="C1294" t="str">
            <v>UMESH A RAHATADE</v>
          </cell>
          <cell r="D1294">
            <v>12802</v>
          </cell>
          <cell r="E1294">
            <v>392</v>
          </cell>
          <cell r="F1294" t="str">
            <v>MUMBAI</v>
          </cell>
          <cell r="G1294" t="str">
            <v>A</v>
          </cell>
        </row>
        <row r="1295">
          <cell r="A1295" t="str">
            <v>Q38</v>
          </cell>
          <cell r="B1295">
            <v>101089</v>
          </cell>
          <cell r="C1295" t="str">
            <v>AMOL DHARKAR</v>
          </cell>
          <cell r="D1295">
            <v>12803</v>
          </cell>
          <cell r="E1295">
            <v>355</v>
          </cell>
          <cell r="F1295" t="str">
            <v>MUMBAI</v>
          </cell>
          <cell r="G1295" t="str">
            <v>R</v>
          </cell>
        </row>
        <row r="1296">
          <cell r="A1296" t="str">
            <v>Q39</v>
          </cell>
          <cell r="B1296">
            <v>101093</v>
          </cell>
          <cell r="C1296" t="str">
            <v>SAURABH BANSAL</v>
          </cell>
          <cell r="D1296">
            <v>12807</v>
          </cell>
          <cell r="E1296">
            <v>506</v>
          </cell>
          <cell r="F1296" t="str">
            <v>DELHI</v>
          </cell>
          <cell r="G1296" t="str">
            <v>R</v>
          </cell>
        </row>
        <row r="1297">
          <cell r="A1297" t="str">
            <v>Q40</v>
          </cell>
          <cell r="B1297">
            <v>101094</v>
          </cell>
          <cell r="C1297" t="str">
            <v>ANOOP BHARADWAJ</v>
          </cell>
          <cell r="D1297">
            <v>12808</v>
          </cell>
          <cell r="E1297">
            <v>506</v>
          </cell>
          <cell r="F1297" t="str">
            <v>DELHI</v>
          </cell>
          <cell r="G1297" t="str">
            <v>R</v>
          </cell>
        </row>
        <row r="1298">
          <cell r="A1298" t="str">
            <v>Q41</v>
          </cell>
          <cell r="B1298">
            <v>101096</v>
          </cell>
          <cell r="C1298" t="str">
            <v>SACHIN RAWADE</v>
          </cell>
          <cell r="D1298">
            <v>12810</v>
          </cell>
          <cell r="E1298">
            <v>502</v>
          </cell>
          <cell r="F1298" t="str">
            <v>PUNE</v>
          </cell>
          <cell r="G1298" t="str">
            <v>A</v>
          </cell>
        </row>
        <row r="1299">
          <cell r="A1299" t="str">
            <v>Q42</v>
          </cell>
          <cell r="B1299">
            <v>101097</v>
          </cell>
          <cell r="C1299" t="str">
            <v>S S LADHE</v>
          </cell>
          <cell r="D1299">
            <v>12811</v>
          </cell>
          <cell r="E1299">
            <v>521</v>
          </cell>
          <cell r="F1299" t="str">
            <v>JALGAON</v>
          </cell>
          <cell r="G1299" t="str">
            <v>R</v>
          </cell>
        </row>
        <row r="1300">
          <cell r="A1300" t="str">
            <v>Q43</v>
          </cell>
          <cell r="B1300">
            <v>101098</v>
          </cell>
          <cell r="C1300" t="str">
            <v>K M GANESH</v>
          </cell>
          <cell r="D1300">
            <v>12812</v>
          </cell>
          <cell r="E1300">
            <v>531</v>
          </cell>
          <cell r="F1300" t="str">
            <v>CHENNAI</v>
          </cell>
          <cell r="G1300" t="str">
            <v>R</v>
          </cell>
        </row>
        <row r="1301">
          <cell r="A1301" t="str">
            <v>Q44</v>
          </cell>
          <cell r="B1301">
            <v>101099</v>
          </cell>
          <cell r="C1301" t="str">
            <v>PRADEEP GUDEKAR</v>
          </cell>
          <cell r="D1301">
            <v>12813</v>
          </cell>
          <cell r="E1301">
            <v>521</v>
          </cell>
          <cell r="F1301" t="str">
            <v>NASIK</v>
          </cell>
          <cell r="G1301" t="str">
            <v>R</v>
          </cell>
        </row>
        <row r="1302">
          <cell r="A1302" t="str">
            <v>Q45</v>
          </cell>
          <cell r="B1302">
            <v>101100</v>
          </cell>
          <cell r="C1302" t="str">
            <v>LIJI THOMAS</v>
          </cell>
          <cell r="D1302">
            <v>12814</v>
          </cell>
          <cell r="E1302">
            <v>521</v>
          </cell>
          <cell r="F1302" t="str">
            <v>MUMBAI</v>
          </cell>
          <cell r="G1302" t="str">
            <v>A</v>
          </cell>
        </row>
        <row r="1303">
          <cell r="A1303" t="str">
            <v>Q46</v>
          </cell>
          <cell r="B1303">
            <v>101101</v>
          </cell>
          <cell r="C1303" t="str">
            <v>V SIVAKUMAR</v>
          </cell>
          <cell r="D1303">
            <v>12815</v>
          </cell>
          <cell r="E1303">
            <v>531</v>
          </cell>
          <cell r="F1303" t="str">
            <v>CHENNAI</v>
          </cell>
          <cell r="G1303" t="str">
            <v>R</v>
          </cell>
        </row>
        <row r="1304">
          <cell r="A1304" t="str">
            <v>Q47</v>
          </cell>
          <cell r="B1304">
            <v>101102</v>
          </cell>
          <cell r="C1304" t="str">
            <v>ANAND SHETTY</v>
          </cell>
          <cell r="D1304">
            <v>12816</v>
          </cell>
          <cell r="E1304">
            <v>522</v>
          </cell>
          <cell r="F1304" t="str">
            <v>MANGALORE</v>
          </cell>
          <cell r="G1304" t="str">
            <v>A</v>
          </cell>
        </row>
        <row r="1305">
          <cell r="A1305" t="str">
            <v>Q48</v>
          </cell>
          <cell r="B1305">
            <v>101103</v>
          </cell>
          <cell r="C1305" t="str">
            <v>DENIS CHRISTIAN</v>
          </cell>
          <cell r="D1305">
            <v>12817</v>
          </cell>
          <cell r="E1305">
            <v>520</v>
          </cell>
          <cell r="F1305" t="str">
            <v>BARODA</v>
          </cell>
          <cell r="G1305" t="str">
            <v>A</v>
          </cell>
        </row>
        <row r="1306">
          <cell r="A1306" t="str">
            <v>Q49</v>
          </cell>
          <cell r="B1306">
            <v>101104</v>
          </cell>
          <cell r="C1306" t="str">
            <v>VIPUL SONI</v>
          </cell>
          <cell r="D1306">
            <v>12818</v>
          </cell>
          <cell r="E1306">
            <v>520</v>
          </cell>
          <cell r="F1306" t="str">
            <v>AHMEDABAD</v>
          </cell>
          <cell r="G1306" t="str">
            <v>A</v>
          </cell>
        </row>
        <row r="1307">
          <cell r="A1307" t="str">
            <v>Q50</v>
          </cell>
          <cell r="B1307">
            <v>101105</v>
          </cell>
          <cell r="C1307" t="str">
            <v>VINOD INGOLE</v>
          </cell>
          <cell r="D1307">
            <v>12819</v>
          </cell>
          <cell r="E1307">
            <v>521</v>
          </cell>
          <cell r="F1307" t="str">
            <v>KOLHAPUR</v>
          </cell>
          <cell r="G1307" t="str">
            <v>R</v>
          </cell>
        </row>
        <row r="1308">
          <cell r="A1308" t="str">
            <v>Q51</v>
          </cell>
          <cell r="B1308">
            <v>101106</v>
          </cell>
          <cell r="C1308" t="str">
            <v>JIGNESH S VAYEDA</v>
          </cell>
          <cell r="D1308">
            <v>12820</v>
          </cell>
          <cell r="E1308">
            <v>521</v>
          </cell>
          <cell r="F1308" t="str">
            <v>MUMBAI</v>
          </cell>
          <cell r="G1308" t="str">
            <v>R</v>
          </cell>
        </row>
        <row r="1309">
          <cell r="A1309" t="str">
            <v>Q52</v>
          </cell>
          <cell r="B1309">
            <v>101107</v>
          </cell>
          <cell r="C1309" t="str">
            <v>S VINOD KUMAR</v>
          </cell>
          <cell r="D1309">
            <v>12821</v>
          </cell>
          <cell r="E1309">
            <v>512</v>
          </cell>
          <cell r="F1309" t="str">
            <v>THIRUVALLA</v>
          </cell>
          <cell r="G1309" t="str">
            <v>A</v>
          </cell>
        </row>
        <row r="1310">
          <cell r="A1310" t="str">
            <v>Q53</v>
          </cell>
          <cell r="B1310">
            <v>101108</v>
          </cell>
          <cell r="C1310" t="str">
            <v>GIRISH BORALE</v>
          </cell>
          <cell r="D1310">
            <v>12822</v>
          </cell>
          <cell r="E1310">
            <v>501</v>
          </cell>
          <cell r="F1310" t="str">
            <v>NAGPUR</v>
          </cell>
          <cell r="G1310" t="str">
            <v>A</v>
          </cell>
        </row>
        <row r="1311">
          <cell r="A1311" t="str">
            <v>Q54</v>
          </cell>
          <cell r="B1311">
            <v>101109</v>
          </cell>
          <cell r="C1311" t="str">
            <v>VINAYARAJ R</v>
          </cell>
          <cell r="D1311">
            <v>12823</v>
          </cell>
          <cell r="E1311">
            <v>506</v>
          </cell>
          <cell r="F1311" t="str">
            <v>DELHI</v>
          </cell>
          <cell r="G1311" t="str">
            <v>R</v>
          </cell>
        </row>
        <row r="1312">
          <cell r="A1312" t="str">
            <v>Q55</v>
          </cell>
          <cell r="B1312">
            <v>101110</v>
          </cell>
          <cell r="C1312" t="str">
            <v>ASHU RASTOGI</v>
          </cell>
          <cell r="D1312">
            <v>12824</v>
          </cell>
          <cell r="E1312">
            <v>506</v>
          </cell>
          <cell r="F1312" t="str">
            <v>DELHI</v>
          </cell>
          <cell r="G1312" t="str">
            <v>R</v>
          </cell>
        </row>
        <row r="1313">
          <cell r="A1313" t="str">
            <v>Q56</v>
          </cell>
          <cell r="B1313">
            <v>101112</v>
          </cell>
          <cell r="C1313" t="str">
            <v>SANJAY R HASABNIS</v>
          </cell>
          <cell r="D1313">
            <v>12826</v>
          </cell>
          <cell r="E1313">
            <v>502</v>
          </cell>
          <cell r="F1313" t="str">
            <v>KOLHAPUR</v>
          </cell>
          <cell r="G1313" t="str">
            <v>R</v>
          </cell>
        </row>
        <row r="1314">
          <cell r="A1314" t="str">
            <v>Q57</v>
          </cell>
          <cell r="B1314">
            <v>101113</v>
          </cell>
          <cell r="C1314" t="str">
            <v>J B SOMWANSHI</v>
          </cell>
          <cell r="D1314">
            <v>12827</v>
          </cell>
          <cell r="E1314">
            <v>502</v>
          </cell>
          <cell r="F1314" t="str">
            <v>KOLHAPUR</v>
          </cell>
          <cell r="G1314" t="str">
            <v>R</v>
          </cell>
        </row>
        <row r="1315">
          <cell r="A1315" t="str">
            <v>Q58</v>
          </cell>
          <cell r="B1315">
            <v>101114</v>
          </cell>
          <cell r="C1315" t="str">
            <v>SUDHIR PATIL</v>
          </cell>
          <cell r="D1315">
            <v>12828</v>
          </cell>
          <cell r="E1315">
            <v>501</v>
          </cell>
          <cell r="F1315" t="str">
            <v>MUMBAI</v>
          </cell>
          <cell r="G1315" t="str">
            <v>A</v>
          </cell>
        </row>
        <row r="1316">
          <cell r="A1316" t="str">
            <v>Q59</v>
          </cell>
          <cell r="B1316">
            <v>101117</v>
          </cell>
          <cell r="C1316" t="str">
            <v>VASEEM AHMED</v>
          </cell>
          <cell r="D1316">
            <v>12831</v>
          </cell>
          <cell r="E1316">
            <v>533</v>
          </cell>
          <cell r="F1316" t="str">
            <v>BANGALORE</v>
          </cell>
          <cell r="G1316" t="str">
            <v>A</v>
          </cell>
        </row>
        <row r="1317">
          <cell r="A1317" t="str">
            <v>Q60</v>
          </cell>
          <cell r="B1317">
            <v>101129</v>
          </cell>
          <cell r="C1317" t="str">
            <v>PRAMOD T JADHAV</v>
          </cell>
          <cell r="D1317">
            <v>12843</v>
          </cell>
          <cell r="E1317">
            <v>972</v>
          </cell>
          <cell r="F1317" t="str">
            <v>MUMBAI</v>
          </cell>
          <cell r="G1317" t="str">
            <v>A</v>
          </cell>
        </row>
        <row r="1318">
          <cell r="A1318" t="str">
            <v>Q61</v>
          </cell>
          <cell r="B1318">
            <v>101131</v>
          </cell>
          <cell r="C1318" t="str">
            <v>SURAJ BHANSALI</v>
          </cell>
          <cell r="D1318">
            <v>12845</v>
          </cell>
          <cell r="E1318">
            <v>521</v>
          </cell>
          <cell r="F1318" t="str">
            <v>AURANGABAD</v>
          </cell>
          <cell r="G1318" t="str">
            <v>R</v>
          </cell>
        </row>
        <row r="1319">
          <cell r="A1319" t="str">
            <v>Q62</v>
          </cell>
          <cell r="B1319">
            <v>101135</v>
          </cell>
          <cell r="C1319" t="str">
            <v>SHAM B MALI</v>
          </cell>
          <cell r="D1319">
            <v>12849</v>
          </cell>
          <cell r="E1319">
            <v>502</v>
          </cell>
          <cell r="F1319" t="str">
            <v>SATARA</v>
          </cell>
          <cell r="G1319" t="str">
            <v>R</v>
          </cell>
        </row>
        <row r="1320">
          <cell r="A1320" t="str">
            <v>Q63</v>
          </cell>
          <cell r="B1320">
            <v>101136</v>
          </cell>
          <cell r="C1320" t="str">
            <v>VISHAL SHARMA</v>
          </cell>
          <cell r="D1320">
            <v>12850</v>
          </cell>
          <cell r="E1320">
            <v>501</v>
          </cell>
          <cell r="F1320" t="str">
            <v>MUMBAI</v>
          </cell>
          <cell r="G1320" t="str">
            <v>R</v>
          </cell>
        </row>
        <row r="1321">
          <cell r="A1321" t="str">
            <v>Q64</v>
          </cell>
          <cell r="B1321">
            <v>101142</v>
          </cell>
          <cell r="C1321" t="str">
            <v>HARISH KUMAR</v>
          </cell>
          <cell r="D1321">
            <v>12856</v>
          </cell>
          <cell r="E1321">
            <v>507</v>
          </cell>
          <cell r="F1321" t="str">
            <v>AGRA</v>
          </cell>
          <cell r="G1321" t="str">
            <v>R</v>
          </cell>
        </row>
        <row r="1322">
          <cell r="A1322" t="str">
            <v>Q65</v>
          </cell>
          <cell r="B1322">
            <v>101146</v>
          </cell>
          <cell r="C1322" t="str">
            <v>INDRANIL SEN</v>
          </cell>
          <cell r="D1322">
            <v>12860</v>
          </cell>
          <cell r="E1322">
            <v>536</v>
          </cell>
          <cell r="F1322" t="str">
            <v>CALCUTTA</v>
          </cell>
          <cell r="G1322" t="str">
            <v>A</v>
          </cell>
        </row>
        <row r="1323">
          <cell r="A1323" t="str">
            <v>Q66</v>
          </cell>
          <cell r="B1323">
            <v>101149</v>
          </cell>
          <cell r="C1323" t="str">
            <v>K J PRASHANT</v>
          </cell>
          <cell r="D1323">
            <v>12863</v>
          </cell>
          <cell r="E1323">
            <v>352</v>
          </cell>
          <cell r="F1323" t="str">
            <v>MUMBAI</v>
          </cell>
          <cell r="G1323" t="str">
            <v>R</v>
          </cell>
        </row>
        <row r="1324">
          <cell r="A1324" t="str">
            <v>Q67</v>
          </cell>
          <cell r="B1324">
            <v>101162</v>
          </cell>
          <cell r="C1324" t="str">
            <v>LALIT KUMAR YADAV</v>
          </cell>
          <cell r="D1324">
            <v>12876</v>
          </cell>
          <cell r="E1324">
            <v>500</v>
          </cell>
          <cell r="F1324" t="str">
            <v>AHMEDABAD</v>
          </cell>
          <cell r="G1324" t="str">
            <v>R</v>
          </cell>
        </row>
        <row r="1325">
          <cell r="A1325" t="str">
            <v>Q68</v>
          </cell>
          <cell r="B1325">
            <v>101160</v>
          </cell>
          <cell r="C1325" t="str">
            <v>MOHD.AHMED ABBASI</v>
          </cell>
          <cell r="D1325">
            <v>12874</v>
          </cell>
          <cell r="E1325">
            <v>501</v>
          </cell>
          <cell r="F1325" t="str">
            <v>MUMBAI</v>
          </cell>
          <cell r="G1325" t="str">
            <v>R</v>
          </cell>
        </row>
        <row r="1326">
          <cell r="A1326" t="str">
            <v>Q69</v>
          </cell>
          <cell r="B1326">
            <v>101161</v>
          </cell>
          <cell r="C1326" t="str">
            <v>BHUPINDRA</v>
          </cell>
          <cell r="D1326">
            <v>12875</v>
          </cell>
          <cell r="E1326">
            <v>506</v>
          </cell>
          <cell r="F1326" t="str">
            <v>DELHI</v>
          </cell>
          <cell r="G1326" t="str">
            <v>R</v>
          </cell>
        </row>
        <row r="1327">
          <cell r="A1327" t="str">
            <v>Q70</v>
          </cell>
          <cell r="B1327">
            <v>101156</v>
          </cell>
          <cell r="C1327" t="str">
            <v>ASHUTOSH AGRAWAL</v>
          </cell>
          <cell r="D1327">
            <v>12870</v>
          </cell>
          <cell r="E1327">
            <v>507</v>
          </cell>
          <cell r="F1327" t="str">
            <v>VARANASI</v>
          </cell>
          <cell r="G1327" t="str">
            <v>A</v>
          </cell>
        </row>
        <row r="1328">
          <cell r="A1328" t="str">
            <v>Q71</v>
          </cell>
          <cell r="B1328">
            <v>101154</v>
          </cell>
          <cell r="C1328" t="str">
            <v>P L MANIKANDAN</v>
          </cell>
          <cell r="D1328">
            <v>12868</v>
          </cell>
          <cell r="E1328">
            <v>511</v>
          </cell>
          <cell r="F1328" t="str">
            <v>PONDICHERRY</v>
          </cell>
          <cell r="G1328" t="str">
            <v>R</v>
          </cell>
        </row>
        <row r="1329">
          <cell r="A1329" t="str">
            <v>Q72</v>
          </cell>
          <cell r="B1329">
            <v>101168</v>
          </cell>
          <cell r="C1329" t="str">
            <v>JAYASHREE CHARY</v>
          </cell>
          <cell r="D1329">
            <v>12882</v>
          </cell>
          <cell r="E1329">
            <v>511</v>
          </cell>
          <cell r="F1329" t="str">
            <v>CHENNAI</v>
          </cell>
          <cell r="G1329" t="str">
            <v>R</v>
          </cell>
        </row>
        <row r="1330">
          <cell r="A1330" t="str">
            <v>Q73</v>
          </cell>
          <cell r="B1330">
            <v>101159</v>
          </cell>
          <cell r="C1330" t="str">
            <v>SHYAM PRASAD T S</v>
          </cell>
          <cell r="D1330">
            <v>12873</v>
          </cell>
          <cell r="E1330">
            <v>513</v>
          </cell>
          <cell r="F1330" t="str">
            <v>BANGALORE</v>
          </cell>
          <cell r="G1330" t="str">
            <v>R</v>
          </cell>
        </row>
        <row r="1331">
          <cell r="A1331" t="str">
            <v>Q74</v>
          </cell>
          <cell r="B1331">
            <v>101163</v>
          </cell>
          <cell r="C1331" t="str">
            <v>RAJENDRA H B</v>
          </cell>
          <cell r="D1331">
            <v>12877</v>
          </cell>
          <cell r="E1331">
            <v>513</v>
          </cell>
          <cell r="F1331" t="str">
            <v>BELLARY</v>
          </cell>
          <cell r="G1331" t="str">
            <v>R</v>
          </cell>
        </row>
        <row r="1332">
          <cell r="A1332" t="str">
            <v>Q75</v>
          </cell>
          <cell r="B1332">
            <v>101157</v>
          </cell>
          <cell r="C1332" t="str">
            <v>SHAILESH CHANDRA JHA</v>
          </cell>
          <cell r="D1332">
            <v>12871</v>
          </cell>
          <cell r="E1332">
            <v>516</v>
          </cell>
          <cell r="F1332" t="str">
            <v>RAXAUL</v>
          </cell>
          <cell r="G1332" t="str">
            <v>A</v>
          </cell>
        </row>
        <row r="1333">
          <cell r="A1333" t="str">
            <v>Q76</v>
          </cell>
          <cell r="B1333">
            <v>101158</v>
          </cell>
          <cell r="C1333" t="str">
            <v>INDRANIL SARKAR</v>
          </cell>
          <cell r="D1333">
            <v>12872</v>
          </cell>
          <cell r="E1333">
            <v>516</v>
          </cell>
          <cell r="F1333" t="str">
            <v>CALCUUTA</v>
          </cell>
          <cell r="G1333" t="str">
            <v>R</v>
          </cell>
        </row>
        <row r="1334">
          <cell r="A1334" t="str">
            <v>Q77</v>
          </cell>
          <cell r="B1334">
            <v>101166</v>
          </cell>
          <cell r="C1334" t="str">
            <v>SUMIT PARIKH</v>
          </cell>
          <cell r="D1334">
            <v>12880</v>
          </cell>
          <cell r="E1334">
            <v>526</v>
          </cell>
          <cell r="F1334" t="str">
            <v>KOTA</v>
          </cell>
          <cell r="G1334" t="str">
            <v>R</v>
          </cell>
        </row>
        <row r="1335">
          <cell r="A1335" t="str">
            <v>Q78</v>
          </cell>
          <cell r="B1335">
            <v>101164</v>
          </cell>
          <cell r="C1335" t="str">
            <v>V M RENOLD SUTHARSHAN</v>
          </cell>
          <cell r="D1335">
            <v>12878</v>
          </cell>
          <cell r="E1335">
            <v>531</v>
          </cell>
          <cell r="F1335" t="str">
            <v>MADURAI</v>
          </cell>
          <cell r="G1335" t="str">
            <v>R</v>
          </cell>
        </row>
        <row r="1336">
          <cell r="A1336" t="str">
            <v>Q79</v>
          </cell>
          <cell r="B1336">
            <v>101165</v>
          </cell>
          <cell r="C1336" t="str">
            <v>SIDDHARTHA KUMAR ROY</v>
          </cell>
          <cell r="D1336">
            <v>12879</v>
          </cell>
          <cell r="E1336">
            <v>536</v>
          </cell>
          <cell r="F1336" t="str">
            <v>PATNA</v>
          </cell>
          <cell r="G1336" t="str">
            <v>R</v>
          </cell>
        </row>
        <row r="1337">
          <cell r="A1337" t="str">
            <v>Q80</v>
          </cell>
          <cell r="B1337">
            <v>101169</v>
          </cell>
          <cell r="C1337" t="str">
            <v>PRASANTA KR MALAKAR</v>
          </cell>
          <cell r="D1337">
            <v>12883</v>
          </cell>
          <cell r="E1337">
            <v>516</v>
          </cell>
          <cell r="F1337" t="str">
            <v>SIBSAGAR</v>
          </cell>
          <cell r="G1337" t="str">
            <v>R</v>
          </cell>
        </row>
        <row r="1338">
          <cell r="A1338" t="str">
            <v>Q81</v>
          </cell>
          <cell r="B1338">
            <v>101170</v>
          </cell>
          <cell r="C1338" t="str">
            <v>UTPAL BORAH</v>
          </cell>
          <cell r="D1338">
            <v>12884</v>
          </cell>
          <cell r="E1338">
            <v>517</v>
          </cell>
          <cell r="F1338" t="str">
            <v>GUWAHATI</v>
          </cell>
          <cell r="G1338" t="str">
            <v>R</v>
          </cell>
        </row>
        <row r="1339">
          <cell r="A1339" t="str">
            <v>Q82</v>
          </cell>
          <cell r="B1339">
            <v>101171</v>
          </cell>
          <cell r="C1339" t="str">
            <v>B SUDHAKAR REDDY</v>
          </cell>
          <cell r="D1339">
            <v>12885</v>
          </cell>
          <cell r="E1339">
            <v>514</v>
          </cell>
          <cell r="F1339" t="str">
            <v>WARANGAL</v>
          </cell>
          <cell r="G1339" t="str">
            <v>A</v>
          </cell>
        </row>
        <row r="1340">
          <cell r="A1340" t="str">
            <v>Q83</v>
          </cell>
          <cell r="B1340">
            <v>101172</v>
          </cell>
          <cell r="C1340" t="str">
            <v>G NAVEEN KUMAR</v>
          </cell>
          <cell r="D1340">
            <v>12886</v>
          </cell>
          <cell r="E1340">
            <v>514</v>
          </cell>
          <cell r="F1340" t="str">
            <v>HYDERABAD</v>
          </cell>
          <cell r="G1340" t="str">
            <v>R</v>
          </cell>
        </row>
        <row r="1341">
          <cell r="A1341" t="str">
            <v>Q84</v>
          </cell>
          <cell r="B1341">
            <v>101173</v>
          </cell>
          <cell r="C1341" t="str">
            <v>M G THANIKAINATHAN</v>
          </cell>
          <cell r="D1341">
            <v>12887</v>
          </cell>
          <cell r="E1341">
            <v>511</v>
          </cell>
          <cell r="F1341" t="str">
            <v>CHENNAI</v>
          </cell>
          <cell r="G1341" t="str">
            <v>A</v>
          </cell>
        </row>
        <row r="1342">
          <cell r="A1342" t="str">
            <v>Q85</v>
          </cell>
          <cell r="B1342">
            <v>101174</v>
          </cell>
          <cell r="C1342" t="str">
            <v>Y KIRAN KUMAR</v>
          </cell>
          <cell r="D1342">
            <v>12888</v>
          </cell>
          <cell r="E1342">
            <v>514</v>
          </cell>
          <cell r="F1342" t="str">
            <v>HYDERABAD</v>
          </cell>
          <cell r="G1342" t="str">
            <v>R</v>
          </cell>
        </row>
        <row r="1343">
          <cell r="A1343" t="str">
            <v>Q86</v>
          </cell>
          <cell r="B1343">
            <v>101175</v>
          </cell>
          <cell r="C1343" t="str">
            <v>A W SUHAIL AHMED</v>
          </cell>
          <cell r="D1343">
            <v>12889</v>
          </cell>
          <cell r="E1343">
            <v>531</v>
          </cell>
          <cell r="F1343" t="str">
            <v>CHENNAI</v>
          </cell>
          <cell r="G1343" t="str">
            <v>R</v>
          </cell>
        </row>
        <row r="1344">
          <cell r="A1344" t="str">
            <v>Q87</v>
          </cell>
          <cell r="B1344">
            <v>101176</v>
          </cell>
          <cell r="C1344" t="str">
            <v>SRINIVASAN ANNASWAMY</v>
          </cell>
          <cell r="D1344">
            <v>12890</v>
          </cell>
          <cell r="E1344">
            <v>531</v>
          </cell>
          <cell r="F1344" t="str">
            <v>CHENNAI</v>
          </cell>
          <cell r="G1344" t="str">
            <v>R</v>
          </cell>
        </row>
        <row r="1345">
          <cell r="A1345" t="str">
            <v>Q88</v>
          </cell>
          <cell r="B1345">
            <v>101177</v>
          </cell>
          <cell r="C1345" t="str">
            <v>N BHASKAR</v>
          </cell>
          <cell r="D1345">
            <v>12891</v>
          </cell>
          <cell r="E1345">
            <v>531</v>
          </cell>
          <cell r="F1345" t="str">
            <v>CHENNAI</v>
          </cell>
          <cell r="G1345" t="str">
            <v>A</v>
          </cell>
        </row>
        <row r="1346">
          <cell r="A1346" t="str">
            <v>Q89</v>
          </cell>
          <cell r="B1346">
            <v>101178</v>
          </cell>
          <cell r="C1346" t="str">
            <v>SAURABH K ARORA</v>
          </cell>
          <cell r="D1346">
            <v>12892</v>
          </cell>
          <cell r="E1346">
            <v>526</v>
          </cell>
          <cell r="F1346" t="str">
            <v>DELHI</v>
          </cell>
          <cell r="G1346" t="str">
            <v>R</v>
          </cell>
        </row>
        <row r="1347">
          <cell r="A1347" t="str">
            <v>Q90</v>
          </cell>
          <cell r="B1347">
            <v>101183</v>
          </cell>
          <cell r="C1347" t="str">
            <v>SUDIPTA GHOSH</v>
          </cell>
          <cell r="D1347">
            <v>12897</v>
          </cell>
          <cell r="E1347">
            <v>516</v>
          </cell>
          <cell r="F1347" t="str">
            <v>BARRACKPORE (W.B.)</v>
          </cell>
          <cell r="G1347" t="str">
            <v>A</v>
          </cell>
        </row>
        <row r="1348">
          <cell r="A1348" t="str">
            <v>Q91</v>
          </cell>
          <cell r="B1348">
            <v>101184</v>
          </cell>
          <cell r="C1348" t="str">
            <v>SNEHANGSHU R GHOSH</v>
          </cell>
          <cell r="D1348">
            <v>12898</v>
          </cell>
          <cell r="E1348">
            <v>516</v>
          </cell>
          <cell r="F1348" t="str">
            <v>CALCUTTA</v>
          </cell>
          <cell r="G1348" t="str">
            <v>R</v>
          </cell>
        </row>
        <row r="1349">
          <cell r="A1349" t="str">
            <v>Q92</v>
          </cell>
          <cell r="B1349">
            <v>101185</v>
          </cell>
          <cell r="C1349" t="str">
            <v>SOUMENDRA NATH BISWAS</v>
          </cell>
          <cell r="D1349">
            <v>12899</v>
          </cell>
          <cell r="E1349">
            <v>516</v>
          </cell>
          <cell r="F1349" t="str">
            <v>CHANDANNAGAR</v>
          </cell>
          <cell r="G1349" t="str">
            <v>A</v>
          </cell>
        </row>
        <row r="1350">
          <cell r="A1350" t="str">
            <v>Q93</v>
          </cell>
          <cell r="B1350">
            <v>101186</v>
          </cell>
          <cell r="C1350" t="str">
            <v>ASHOK DEY</v>
          </cell>
          <cell r="D1350">
            <v>12900</v>
          </cell>
          <cell r="E1350">
            <v>516</v>
          </cell>
          <cell r="F1350" t="str">
            <v>CALCUTTA</v>
          </cell>
          <cell r="G1350" t="str">
            <v>A</v>
          </cell>
        </row>
        <row r="1351">
          <cell r="A1351" t="str">
            <v>Q94</v>
          </cell>
          <cell r="B1351">
            <v>101187</v>
          </cell>
          <cell r="C1351" t="str">
            <v>SOMNATH SARKAR</v>
          </cell>
          <cell r="D1351">
            <v>12901</v>
          </cell>
          <cell r="E1351">
            <v>516</v>
          </cell>
          <cell r="F1351" t="str">
            <v>CALCUTTA</v>
          </cell>
          <cell r="G1351" t="str">
            <v>R</v>
          </cell>
        </row>
        <row r="1352">
          <cell r="A1352" t="str">
            <v>Q95</v>
          </cell>
          <cell r="B1352">
            <v>101188</v>
          </cell>
          <cell r="C1352" t="str">
            <v>ANURAG SAXENA</v>
          </cell>
          <cell r="D1352">
            <v>12902</v>
          </cell>
          <cell r="E1352">
            <v>504</v>
          </cell>
          <cell r="F1352" t="str">
            <v>JAIPUR</v>
          </cell>
          <cell r="G1352" t="str">
            <v>R</v>
          </cell>
        </row>
        <row r="1353">
          <cell r="A1353" t="str">
            <v>Q96</v>
          </cell>
          <cell r="B1353">
            <v>101189</v>
          </cell>
          <cell r="C1353" t="str">
            <v>A R SRIRAM</v>
          </cell>
          <cell r="D1353">
            <v>12903</v>
          </cell>
          <cell r="E1353">
            <v>511</v>
          </cell>
          <cell r="F1353" t="str">
            <v>CHENNAI</v>
          </cell>
          <cell r="G1353" t="str">
            <v>A</v>
          </cell>
        </row>
        <row r="1354">
          <cell r="A1354" t="str">
            <v>Q97</v>
          </cell>
          <cell r="B1354">
            <v>101190</v>
          </cell>
          <cell r="C1354" t="str">
            <v>SURESH MUKUND JADHAV</v>
          </cell>
          <cell r="D1354">
            <v>12904</v>
          </cell>
          <cell r="E1354">
            <v>502</v>
          </cell>
          <cell r="F1354" t="str">
            <v>KOLHAPUR</v>
          </cell>
          <cell r="G1354" t="str">
            <v>A</v>
          </cell>
        </row>
        <row r="1355">
          <cell r="A1355" t="str">
            <v>Q98</v>
          </cell>
          <cell r="B1355">
            <v>101191</v>
          </cell>
          <cell r="C1355" t="str">
            <v>A RAMAKRISHNA</v>
          </cell>
          <cell r="D1355">
            <v>12905</v>
          </cell>
          <cell r="E1355">
            <v>531</v>
          </cell>
          <cell r="F1355" t="str">
            <v>VIJAYWADA</v>
          </cell>
          <cell r="G1355" t="str">
            <v>A</v>
          </cell>
        </row>
        <row r="1356">
          <cell r="A1356" t="str">
            <v>Q99</v>
          </cell>
          <cell r="B1356">
            <v>101192</v>
          </cell>
          <cell r="C1356" t="str">
            <v>A L SARAVANAN</v>
          </cell>
          <cell r="D1356">
            <v>12906</v>
          </cell>
          <cell r="E1356">
            <v>531</v>
          </cell>
          <cell r="F1356" t="str">
            <v>TRICHY</v>
          </cell>
          <cell r="G1356" t="str">
            <v>R</v>
          </cell>
        </row>
        <row r="1357">
          <cell r="A1357" t="str">
            <v>S01</v>
          </cell>
          <cell r="B1357">
            <v>300069</v>
          </cell>
          <cell r="C1357" t="str">
            <v>MR.D.B. KHEDEKAR</v>
          </cell>
          <cell r="D1357">
            <v>22095</v>
          </cell>
          <cell r="E1357">
            <v>107</v>
          </cell>
          <cell r="G1357" t="e">
            <v>#N/A</v>
          </cell>
        </row>
        <row r="1358">
          <cell r="A1358" t="str">
            <v>S02</v>
          </cell>
          <cell r="B1358">
            <v>300157</v>
          </cell>
          <cell r="C1358" t="str">
            <v>MR.V.M. TELANG</v>
          </cell>
          <cell r="D1358">
            <v>22132</v>
          </cell>
          <cell r="E1358">
            <v>107</v>
          </cell>
          <cell r="G1358" t="e">
            <v>#N/A</v>
          </cell>
        </row>
        <row r="1359">
          <cell r="A1359" t="str">
            <v>S03</v>
          </cell>
          <cell r="B1359">
            <v>300011</v>
          </cell>
          <cell r="C1359" t="str">
            <v>MR. N. D. BHOIR</v>
          </cell>
          <cell r="D1359">
            <v>23011</v>
          </cell>
          <cell r="E1359">
            <v>107</v>
          </cell>
          <cell r="G1359" t="e">
            <v>#N/A</v>
          </cell>
        </row>
        <row r="1360">
          <cell r="A1360" t="str">
            <v>S04</v>
          </cell>
          <cell r="B1360">
            <v>300015</v>
          </cell>
          <cell r="C1360" t="str">
            <v>MR. B. D. PATIL</v>
          </cell>
          <cell r="D1360">
            <v>23019</v>
          </cell>
          <cell r="E1360">
            <v>107</v>
          </cell>
          <cell r="G1360" t="e">
            <v>#N/A</v>
          </cell>
        </row>
        <row r="1361">
          <cell r="A1361" t="str">
            <v>S05</v>
          </cell>
          <cell r="B1361">
            <v>300031</v>
          </cell>
          <cell r="C1361" t="str">
            <v>MR. Y. R. BHAGAT</v>
          </cell>
          <cell r="D1361">
            <v>23046</v>
          </cell>
          <cell r="E1361">
            <v>107</v>
          </cell>
          <cell r="G1361" t="e">
            <v>#N/A</v>
          </cell>
        </row>
        <row r="1362">
          <cell r="A1362" t="str">
            <v>S06</v>
          </cell>
          <cell r="B1362">
            <v>300058</v>
          </cell>
          <cell r="C1362" t="str">
            <v>MR. A. R. RAUNAK</v>
          </cell>
          <cell r="D1362">
            <v>23086</v>
          </cell>
          <cell r="E1362">
            <v>107</v>
          </cell>
          <cell r="G1362" t="e">
            <v>#N/A</v>
          </cell>
        </row>
        <row r="1363">
          <cell r="A1363" t="str">
            <v>S07</v>
          </cell>
          <cell r="B1363">
            <v>300080</v>
          </cell>
          <cell r="C1363" t="str">
            <v>MR. A. K. CHITRE</v>
          </cell>
          <cell r="D1363">
            <v>23125</v>
          </cell>
          <cell r="E1363">
            <v>107</v>
          </cell>
          <cell r="G1363" t="e">
            <v>#N/A</v>
          </cell>
        </row>
        <row r="1364">
          <cell r="A1364" t="str">
            <v>S08</v>
          </cell>
          <cell r="B1364">
            <v>300099</v>
          </cell>
          <cell r="C1364" t="str">
            <v>MR. BHANUDAS D. PATIL</v>
          </cell>
          <cell r="D1364">
            <v>23167</v>
          </cell>
          <cell r="E1364">
            <v>107</v>
          </cell>
          <cell r="G1364" t="e">
            <v>#N/A</v>
          </cell>
        </row>
        <row r="1365">
          <cell r="A1365" t="str">
            <v>S15</v>
          </cell>
          <cell r="B1365">
            <v>300112</v>
          </cell>
          <cell r="C1365" t="str">
            <v>MR.C.G. PANVELKAR</v>
          </cell>
          <cell r="D1365">
            <v>22086</v>
          </cell>
          <cell r="E1365">
            <v>108</v>
          </cell>
          <cell r="G1365" t="e">
            <v>#N/A</v>
          </cell>
        </row>
        <row r="1366">
          <cell r="A1366" t="str">
            <v>S16</v>
          </cell>
          <cell r="B1366">
            <v>300125</v>
          </cell>
          <cell r="C1366" t="str">
            <v>MR.M.A. VAZIRANI</v>
          </cell>
          <cell r="D1366">
            <v>22113</v>
          </cell>
          <cell r="E1366">
            <v>108</v>
          </cell>
          <cell r="G1366" t="e">
            <v>#N/A</v>
          </cell>
        </row>
        <row r="1367">
          <cell r="A1367" t="str">
            <v>S17</v>
          </cell>
          <cell r="B1367">
            <v>300175</v>
          </cell>
          <cell r="C1367" t="str">
            <v>MR.AJIT S. KHARAT</v>
          </cell>
          <cell r="D1367">
            <v>22144</v>
          </cell>
          <cell r="E1367">
            <v>108</v>
          </cell>
          <cell r="G1367" t="e">
            <v>#N/A</v>
          </cell>
        </row>
        <row r="1368">
          <cell r="A1368" t="str">
            <v>S18</v>
          </cell>
          <cell r="B1368">
            <v>300187</v>
          </cell>
          <cell r="C1368" t="str">
            <v>MR.MANGESH N. CHAVAN</v>
          </cell>
          <cell r="D1368">
            <v>22154</v>
          </cell>
          <cell r="E1368">
            <v>108</v>
          </cell>
          <cell r="G1368" t="e">
            <v>#N/A</v>
          </cell>
        </row>
        <row r="1369">
          <cell r="A1369" t="str">
            <v>S19</v>
          </cell>
          <cell r="B1369">
            <v>300181</v>
          </cell>
          <cell r="C1369" t="str">
            <v>MR. ABHIJIT S. OZA</v>
          </cell>
          <cell r="D1369">
            <v>22158</v>
          </cell>
          <cell r="E1369">
            <v>108</v>
          </cell>
          <cell r="G1369" t="e">
            <v>#N/A</v>
          </cell>
        </row>
        <row r="1370">
          <cell r="A1370" t="str">
            <v>S20</v>
          </cell>
          <cell r="B1370">
            <v>300154</v>
          </cell>
          <cell r="C1370" t="str">
            <v>MR.LAXMAN BABU JOGULA</v>
          </cell>
          <cell r="D1370">
            <v>24110</v>
          </cell>
          <cell r="E1370">
            <v>108</v>
          </cell>
          <cell r="G1370" t="e">
            <v>#N/A</v>
          </cell>
        </row>
        <row r="1371">
          <cell r="A1371" t="str">
            <v>S21</v>
          </cell>
          <cell r="B1371">
            <v>300002</v>
          </cell>
          <cell r="C1371" t="str">
            <v>MR. M. R. MAHAMUNI</v>
          </cell>
          <cell r="D1371">
            <v>23003</v>
          </cell>
          <cell r="E1371">
            <v>108</v>
          </cell>
          <cell r="G1371" t="e">
            <v>#N/A</v>
          </cell>
        </row>
        <row r="1372">
          <cell r="A1372" t="str">
            <v>S22</v>
          </cell>
          <cell r="B1372">
            <v>300003</v>
          </cell>
          <cell r="C1372" t="str">
            <v>MR. MD. JANI</v>
          </cell>
          <cell r="D1372">
            <v>23004</v>
          </cell>
          <cell r="E1372">
            <v>108</v>
          </cell>
          <cell r="G1372" t="e">
            <v>#N/A</v>
          </cell>
        </row>
        <row r="1373">
          <cell r="A1373" t="str">
            <v>S23</v>
          </cell>
          <cell r="B1373">
            <v>300008</v>
          </cell>
          <cell r="C1373" t="str">
            <v>MR. M. V. GHANEKAR</v>
          </cell>
          <cell r="D1373">
            <v>23007</v>
          </cell>
          <cell r="E1373">
            <v>108</v>
          </cell>
          <cell r="G1373" t="e">
            <v>#N/A</v>
          </cell>
        </row>
        <row r="1374">
          <cell r="A1374" t="str">
            <v>S24</v>
          </cell>
          <cell r="B1374">
            <v>300014</v>
          </cell>
          <cell r="C1374" t="str">
            <v>MR. S. P. KHARATKAR</v>
          </cell>
          <cell r="D1374">
            <v>23017</v>
          </cell>
          <cell r="E1374">
            <v>108</v>
          </cell>
          <cell r="G1374" t="e">
            <v>#N/A</v>
          </cell>
        </row>
        <row r="1375">
          <cell r="A1375" t="str">
            <v>S25</v>
          </cell>
          <cell r="B1375">
            <v>300027</v>
          </cell>
          <cell r="C1375" t="str">
            <v>MR. MD. HANIF</v>
          </cell>
          <cell r="D1375">
            <v>23037</v>
          </cell>
          <cell r="E1375">
            <v>108</v>
          </cell>
          <cell r="G1375" t="e">
            <v>#N/A</v>
          </cell>
        </row>
        <row r="1376">
          <cell r="A1376" t="str">
            <v>S26</v>
          </cell>
          <cell r="B1376">
            <v>300028</v>
          </cell>
          <cell r="C1376" t="str">
            <v>MR. S. L. POOJARI</v>
          </cell>
          <cell r="D1376">
            <v>23041</v>
          </cell>
          <cell r="E1376">
            <v>108</v>
          </cell>
          <cell r="G1376" t="e">
            <v>#N/A</v>
          </cell>
        </row>
        <row r="1377">
          <cell r="A1377" t="str">
            <v>S27</v>
          </cell>
          <cell r="B1377">
            <v>300033</v>
          </cell>
          <cell r="C1377" t="str">
            <v>MR. B. G. PATIL</v>
          </cell>
          <cell r="D1377">
            <v>23050</v>
          </cell>
          <cell r="E1377">
            <v>108</v>
          </cell>
          <cell r="G1377" t="e">
            <v>#N/A</v>
          </cell>
        </row>
        <row r="1378">
          <cell r="A1378" t="str">
            <v>S28</v>
          </cell>
          <cell r="B1378">
            <v>300034</v>
          </cell>
          <cell r="C1378" t="str">
            <v>MR. P. C. SAMANT</v>
          </cell>
          <cell r="D1378">
            <v>23052</v>
          </cell>
          <cell r="E1378">
            <v>108</v>
          </cell>
          <cell r="G1378" t="e">
            <v>#N/A</v>
          </cell>
        </row>
        <row r="1379">
          <cell r="A1379" t="str">
            <v>S29</v>
          </cell>
          <cell r="B1379">
            <v>300036</v>
          </cell>
          <cell r="C1379" t="str">
            <v>MR. B. V. BONDRE</v>
          </cell>
          <cell r="D1379">
            <v>23057</v>
          </cell>
          <cell r="E1379">
            <v>108</v>
          </cell>
          <cell r="G1379" t="e">
            <v>#N/A</v>
          </cell>
        </row>
        <row r="1380">
          <cell r="A1380" t="str">
            <v>S30</v>
          </cell>
          <cell r="B1380">
            <v>300045</v>
          </cell>
          <cell r="C1380" t="str">
            <v>MR. K. A. PATIL</v>
          </cell>
          <cell r="D1380">
            <v>23070</v>
          </cell>
          <cell r="E1380">
            <v>108</v>
          </cell>
          <cell r="G1380" t="e">
            <v>#N/A</v>
          </cell>
        </row>
        <row r="1381">
          <cell r="A1381" t="str">
            <v>S31</v>
          </cell>
          <cell r="B1381">
            <v>300046</v>
          </cell>
          <cell r="C1381" t="str">
            <v>MR. D. R. MUKADAM</v>
          </cell>
          <cell r="D1381">
            <v>23071</v>
          </cell>
          <cell r="E1381">
            <v>108</v>
          </cell>
          <cell r="G1381" t="e">
            <v>#N/A</v>
          </cell>
        </row>
        <row r="1382">
          <cell r="A1382" t="str">
            <v>S32</v>
          </cell>
          <cell r="B1382">
            <v>300064</v>
          </cell>
          <cell r="C1382" t="str">
            <v>MR. K. D. PATIL</v>
          </cell>
          <cell r="D1382">
            <v>23098</v>
          </cell>
          <cell r="E1382">
            <v>108</v>
          </cell>
          <cell r="G1382" t="e">
            <v>#N/A</v>
          </cell>
        </row>
        <row r="1383">
          <cell r="A1383" t="str">
            <v>S33</v>
          </cell>
          <cell r="B1383">
            <v>300065</v>
          </cell>
          <cell r="C1383" t="str">
            <v>MR. Y. S. NAIK</v>
          </cell>
          <cell r="D1383">
            <v>23099</v>
          </cell>
          <cell r="E1383">
            <v>108</v>
          </cell>
          <cell r="G1383" t="e">
            <v>#N/A</v>
          </cell>
        </row>
        <row r="1384">
          <cell r="A1384" t="str">
            <v>S34</v>
          </cell>
          <cell r="B1384">
            <v>300070</v>
          </cell>
          <cell r="C1384" t="str">
            <v>MR. R. S. DUBE</v>
          </cell>
          <cell r="D1384">
            <v>23104</v>
          </cell>
          <cell r="E1384">
            <v>108</v>
          </cell>
          <cell r="G1384" t="e">
            <v>#N/A</v>
          </cell>
        </row>
        <row r="1385">
          <cell r="A1385" t="str">
            <v>S35</v>
          </cell>
          <cell r="B1385">
            <v>300071</v>
          </cell>
          <cell r="C1385" t="str">
            <v>MR. S. P. VARMA</v>
          </cell>
          <cell r="D1385">
            <v>23105</v>
          </cell>
          <cell r="E1385">
            <v>108</v>
          </cell>
          <cell r="G1385" t="e">
            <v>#N/A</v>
          </cell>
        </row>
        <row r="1386">
          <cell r="A1386" t="str">
            <v>S36</v>
          </cell>
          <cell r="B1386">
            <v>300074</v>
          </cell>
          <cell r="C1386" t="str">
            <v>MR. S. B. YEOLA</v>
          </cell>
          <cell r="D1386">
            <v>23116</v>
          </cell>
          <cell r="E1386">
            <v>108</v>
          </cell>
          <cell r="G1386" t="e">
            <v>#N/A</v>
          </cell>
        </row>
        <row r="1387">
          <cell r="A1387" t="str">
            <v>S37</v>
          </cell>
          <cell r="B1387">
            <v>300079</v>
          </cell>
          <cell r="C1387" t="str">
            <v>MR. A. R. PATIL</v>
          </cell>
          <cell r="D1387">
            <v>23124</v>
          </cell>
          <cell r="E1387">
            <v>108</v>
          </cell>
          <cell r="G1387" t="e">
            <v>#N/A</v>
          </cell>
        </row>
        <row r="1388">
          <cell r="A1388" t="str">
            <v>S38</v>
          </cell>
          <cell r="B1388">
            <v>300081</v>
          </cell>
          <cell r="C1388" t="str">
            <v>MR. M. P. PATIL</v>
          </cell>
          <cell r="D1388">
            <v>23127</v>
          </cell>
          <cell r="E1388">
            <v>108</v>
          </cell>
          <cell r="G1388" t="e">
            <v>#N/A</v>
          </cell>
        </row>
        <row r="1389">
          <cell r="A1389" t="str">
            <v>S39</v>
          </cell>
          <cell r="B1389">
            <v>300110</v>
          </cell>
          <cell r="C1389" t="str">
            <v>MR. A. T. MHATRE</v>
          </cell>
          <cell r="D1389">
            <v>23191</v>
          </cell>
          <cell r="E1389">
            <v>108</v>
          </cell>
          <cell r="G1389" t="e">
            <v>#N/A</v>
          </cell>
        </row>
        <row r="1390">
          <cell r="A1390" t="str">
            <v>S40</v>
          </cell>
          <cell r="B1390">
            <v>300117</v>
          </cell>
          <cell r="C1390" t="str">
            <v>MR. R.R. PAWAR</v>
          </cell>
          <cell r="D1390">
            <v>23192</v>
          </cell>
          <cell r="E1390">
            <v>108</v>
          </cell>
          <cell r="G1390" t="e">
            <v>#N/A</v>
          </cell>
        </row>
        <row r="1391">
          <cell r="A1391" t="str">
            <v>S50</v>
          </cell>
          <cell r="B1391">
            <v>300093</v>
          </cell>
          <cell r="C1391" t="str">
            <v>MR.P.K. CHAVAN</v>
          </cell>
          <cell r="D1391">
            <v>22033</v>
          </cell>
          <cell r="E1391">
            <v>941</v>
          </cell>
          <cell r="G1391" t="e">
            <v>#N/A</v>
          </cell>
        </row>
        <row r="1392">
          <cell r="A1392" t="str">
            <v>S51</v>
          </cell>
          <cell r="B1392">
            <v>300056</v>
          </cell>
          <cell r="C1392" t="str">
            <v>MR.A.R. KURKURE</v>
          </cell>
          <cell r="D1392">
            <v>22075</v>
          </cell>
          <cell r="E1392">
            <v>941</v>
          </cell>
          <cell r="G1392" t="e">
            <v>#N/A</v>
          </cell>
        </row>
        <row r="1393">
          <cell r="A1393" t="str">
            <v>S52</v>
          </cell>
          <cell r="B1393">
            <v>300114</v>
          </cell>
          <cell r="C1393" t="str">
            <v>MR.K.S. THIMMA</v>
          </cell>
          <cell r="D1393">
            <v>22097</v>
          </cell>
          <cell r="E1393">
            <v>941</v>
          </cell>
          <cell r="G1393" t="e">
            <v>#N/A</v>
          </cell>
        </row>
        <row r="1394">
          <cell r="A1394" t="str">
            <v>S53</v>
          </cell>
          <cell r="B1394">
            <v>300115</v>
          </cell>
          <cell r="C1394" t="str">
            <v>MR.S.E. BHOGE</v>
          </cell>
          <cell r="D1394">
            <v>22098</v>
          </cell>
          <cell r="E1394">
            <v>941</v>
          </cell>
          <cell r="G1394" t="e">
            <v>#N/A</v>
          </cell>
        </row>
        <row r="1395">
          <cell r="A1395" t="str">
            <v>S54</v>
          </cell>
          <cell r="B1395">
            <v>300118</v>
          </cell>
          <cell r="C1395" t="str">
            <v>MR.N.B. VARIAR</v>
          </cell>
          <cell r="D1395">
            <v>22101</v>
          </cell>
          <cell r="E1395">
            <v>941</v>
          </cell>
          <cell r="G1395" t="e">
            <v>#N/A</v>
          </cell>
        </row>
        <row r="1396">
          <cell r="A1396" t="str">
            <v>S55</v>
          </cell>
          <cell r="B1396">
            <v>300119</v>
          </cell>
          <cell r="C1396" t="str">
            <v>DR.D.G. SATHE</v>
          </cell>
          <cell r="D1396">
            <v>22107</v>
          </cell>
          <cell r="E1396">
            <v>941</v>
          </cell>
          <cell r="G1396" t="e">
            <v>#N/A</v>
          </cell>
        </row>
        <row r="1397">
          <cell r="A1397" t="str">
            <v>S56</v>
          </cell>
          <cell r="B1397">
            <v>300121</v>
          </cell>
          <cell r="C1397" t="str">
            <v>MR.M.M. BISWAS</v>
          </cell>
          <cell r="D1397">
            <v>22108</v>
          </cell>
          <cell r="E1397">
            <v>941</v>
          </cell>
          <cell r="G1397" t="e">
            <v>#N/A</v>
          </cell>
        </row>
        <row r="1398">
          <cell r="A1398" t="str">
            <v>S57</v>
          </cell>
          <cell r="B1398">
            <v>300122</v>
          </cell>
          <cell r="C1398" t="str">
            <v>MR.S.A. KALE</v>
          </cell>
          <cell r="D1398">
            <v>22110</v>
          </cell>
          <cell r="E1398">
            <v>941</v>
          </cell>
          <cell r="G1398" t="e">
            <v>#N/A</v>
          </cell>
        </row>
        <row r="1399">
          <cell r="A1399" t="str">
            <v>S58</v>
          </cell>
          <cell r="B1399">
            <v>300126</v>
          </cell>
          <cell r="C1399" t="str">
            <v>DR.C.R. SHANBHAG</v>
          </cell>
          <cell r="D1399">
            <v>22115</v>
          </cell>
          <cell r="E1399">
            <v>941</v>
          </cell>
          <cell r="G1399" t="e">
            <v>#N/A</v>
          </cell>
        </row>
        <row r="1400">
          <cell r="A1400" t="str">
            <v>S59</v>
          </cell>
          <cell r="B1400">
            <v>300128</v>
          </cell>
          <cell r="C1400" t="str">
            <v>MR.VINOD D. MISHRA</v>
          </cell>
          <cell r="D1400">
            <v>22116</v>
          </cell>
          <cell r="E1400">
            <v>941</v>
          </cell>
          <cell r="G1400" t="e">
            <v>#N/A</v>
          </cell>
        </row>
        <row r="1401">
          <cell r="A1401" t="str">
            <v>S60</v>
          </cell>
          <cell r="B1401">
            <v>300129</v>
          </cell>
          <cell r="C1401" t="str">
            <v>MR. P.K. SHETTY</v>
          </cell>
          <cell r="D1401">
            <v>22117</v>
          </cell>
          <cell r="E1401">
            <v>941</v>
          </cell>
          <cell r="G1401" t="e">
            <v>#N/A</v>
          </cell>
        </row>
        <row r="1402">
          <cell r="A1402" t="str">
            <v>S61</v>
          </cell>
          <cell r="B1402">
            <v>300144</v>
          </cell>
          <cell r="C1402" t="str">
            <v>MR. S.K. SOMANI</v>
          </cell>
          <cell r="D1402">
            <v>22121</v>
          </cell>
          <cell r="E1402">
            <v>941</v>
          </cell>
          <cell r="G1402" t="e">
            <v>#N/A</v>
          </cell>
        </row>
        <row r="1403">
          <cell r="A1403" t="str">
            <v>S62</v>
          </cell>
          <cell r="B1403">
            <v>300156</v>
          </cell>
          <cell r="C1403" t="str">
            <v>DR.S.H. BHUTA</v>
          </cell>
          <cell r="D1403">
            <v>22128</v>
          </cell>
          <cell r="E1403">
            <v>941</v>
          </cell>
          <cell r="G1403" t="e">
            <v>#N/A</v>
          </cell>
        </row>
        <row r="1404">
          <cell r="A1404" t="str">
            <v>S63</v>
          </cell>
          <cell r="B1404">
            <v>300155</v>
          </cell>
          <cell r="C1404" t="str">
            <v>DR.V.J. AROSKAR</v>
          </cell>
          <cell r="D1404">
            <v>22129</v>
          </cell>
          <cell r="E1404">
            <v>941</v>
          </cell>
          <cell r="G1404" t="e">
            <v>#N/A</v>
          </cell>
        </row>
        <row r="1405">
          <cell r="A1405" t="str">
            <v>S64</v>
          </cell>
          <cell r="B1405">
            <v>300159</v>
          </cell>
          <cell r="C1405" t="str">
            <v>MR.SURESHKUMAR NAIR</v>
          </cell>
          <cell r="D1405">
            <v>22134</v>
          </cell>
          <cell r="E1405">
            <v>941</v>
          </cell>
          <cell r="G1405" t="e">
            <v>#N/A</v>
          </cell>
        </row>
        <row r="1406">
          <cell r="A1406" t="str">
            <v>S65</v>
          </cell>
          <cell r="B1406">
            <v>300160</v>
          </cell>
          <cell r="C1406" t="str">
            <v>DR.S.S. SAKHALKAR</v>
          </cell>
          <cell r="D1406">
            <v>22136</v>
          </cell>
          <cell r="E1406">
            <v>941</v>
          </cell>
          <cell r="G1406" t="e">
            <v>#N/A</v>
          </cell>
        </row>
        <row r="1407">
          <cell r="A1407" t="str">
            <v>S66</v>
          </cell>
          <cell r="B1407">
            <v>300161</v>
          </cell>
          <cell r="C1407" t="str">
            <v>DR.R.P. SRIVASTAVA</v>
          </cell>
          <cell r="D1407">
            <v>22137</v>
          </cell>
          <cell r="E1407">
            <v>941</v>
          </cell>
          <cell r="G1407" t="e">
            <v>#N/A</v>
          </cell>
        </row>
        <row r="1408">
          <cell r="A1408" t="str">
            <v>S67</v>
          </cell>
          <cell r="B1408">
            <v>300178</v>
          </cell>
          <cell r="C1408" t="str">
            <v>MS SUSHMA SANIL</v>
          </cell>
          <cell r="D1408">
            <v>22146</v>
          </cell>
          <cell r="E1408">
            <v>941</v>
          </cell>
          <cell r="G1408" t="e">
            <v>#N/A</v>
          </cell>
        </row>
        <row r="1409">
          <cell r="A1409" t="str">
            <v>S68</v>
          </cell>
          <cell r="B1409">
            <v>300179</v>
          </cell>
          <cell r="C1409" t="str">
            <v>DR.MRS.ANITA R. SRIVASTAVA</v>
          </cell>
          <cell r="D1409">
            <v>22147</v>
          </cell>
          <cell r="E1409">
            <v>941</v>
          </cell>
          <cell r="G1409" t="e">
            <v>#N/A</v>
          </cell>
        </row>
        <row r="1410">
          <cell r="A1410" t="str">
            <v>S69</v>
          </cell>
          <cell r="B1410">
            <v>300149</v>
          </cell>
          <cell r="C1410" t="str">
            <v>MR.D.S. DUBHASHI</v>
          </cell>
          <cell r="D1410">
            <v>22150</v>
          </cell>
          <cell r="E1410">
            <v>941</v>
          </cell>
          <cell r="G1410" t="e">
            <v>#N/A</v>
          </cell>
        </row>
        <row r="1411">
          <cell r="A1411" t="str">
            <v>S70</v>
          </cell>
          <cell r="B1411">
            <v>300186</v>
          </cell>
          <cell r="C1411" t="str">
            <v>MR.SASIKUMAR T.M.</v>
          </cell>
          <cell r="D1411">
            <v>22153</v>
          </cell>
          <cell r="E1411">
            <v>941</v>
          </cell>
          <cell r="G1411" t="e">
            <v>#N/A</v>
          </cell>
        </row>
        <row r="1412">
          <cell r="A1412" t="str">
            <v>S71</v>
          </cell>
          <cell r="B1412">
            <v>300188</v>
          </cell>
          <cell r="C1412" t="str">
            <v>MR.JAIPRAKASH G. RAO</v>
          </cell>
          <cell r="D1412">
            <v>22155</v>
          </cell>
          <cell r="E1412">
            <v>941</v>
          </cell>
          <cell r="G1412" t="e">
            <v>#N/A</v>
          </cell>
        </row>
        <row r="1413">
          <cell r="A1413" t="str">
            <v>S72</v>
          </cell>
          <cell r="B1413">
            <v>300215</v>
          </cell>
          <cell r="C1413" t="str">
            <v>DR.A.M. CRASTO</v>
          </cell>
          <cell r="D1413">
            <v>22157</v>
          </cell>
          <cell r="E1413">
            <v>941</v>
          </cell>
          <cell r="G1413" t="e">
            <v>#N/A</v>
          </cell>
        </row>
        <row r="1414">
          <cell r="A1414" t="str">
            <v>S73</v>
          </cell>
          <cell r="B1414">
            <v>300165</v>
          </cell>
          <cell r="C1414" t="str">
            <v>MR.C.V. SURYAVANSHI</v>
          </cell>
          <cell r="D1414">
            <v>22156</v>
          </cell>
          <cell r="E1414">
            <v>941</v>
          </cell>
          <cell r="G1414" t="e">
            <v>#N/A</v>
          </cell>
        </row>
        <row r="1415">
          <cell r="A1415" t="str">
            <v>S74</v>
          </cell>
          <cell r="B1415">
            <v>300240</v>
          </cell>
          <cell r="C1415" t="str">
            <v>MR.NAVNEET V. MEHTA</v>
          </cell>
          <cell r="D1415">
            <v>22160</v>
          </cell>
          <cell r="E1415">
            <v>941</v>
          </cell>
          <cell r="G1415" t="e">
            <v>#N/A</v>
          </cell>
        </row>
        <row r="1416">
          <cell r="A1416" t="str">
            <v>S75</v>
          </cell>
          <cell r="B1416">
            <v>300164</v>
          </cell>
          <cell r="C1416" t="str">
            <v>MS SHRUTI BHAT</v>
          </cell>
          <cell r="D1416">
            <v>22138</v>
          </cell>
          <cell r="E1416">
            <v>941</v>
          </cell>
          <cell r="G1416" t="e">
            <v>#N/A</v>
          </cell>
        </row>
        <row r="1417">
          <cell r="A1417" t="str">
            <v>S76</v>
          </cell>
          <cell r="B1417">
            <v>300016</v>
          </cell>
          <cell r="C1417" t="str">
            <v>MR. G. R. PATIL</v>
          </cell>
          <cell r="D1417">
            <v>23020</v>
          </cell>
          <cell r="E1417">
            <v>941</v>
          </cell>
          <cell r="G1417" t="e">
            <v>#N/A</v>
          </cell>
        </row>
        <row r="1418">
          <cell r="A1418" t="str">
            <v>S85</v>
          </cell>
          <cell r="B1418">
            <v>300053</v>
          </cell>
          <cell r="C1418" t="str">
            <v>MR. A.S. KAPSE</v>
          </cell>
          <cell r="D1418">
            <v>22024</v>
          </cell>
          <cell r="E1418">
            <v>171</v>
          </cell>
          <cell r="G1418" t="e">
            <v>#N/A</v>
          </cell>
        </row>
        <row r="1419">
          <cell r="A1419" t="str">
            <v>S86</v>
          </cell>
          <cell r="B1419">
            <v>300120</v>
          </cell>
          <cell r="C1419" t="str">
            <v>MS BABY JAISEN</v>
          </cell>
          <cell r="D1419">
            <v>22106</v>
          </cell>
          <cell r="E1419">
            <v>171</v>
          </cell>
          <cell r="G1419" t="e">
            <v>#N/A</v>
          </cell>
        </row>
        <row r="1420">
          <cell r="A1420" t="str">
            <v>S87</v>
          </cell>
          <cell r="B1420">
            <v>300143</v>
          </cell>
          <cell r="C1420" t="str">
            <v>MR. SUDHIR Y. MANKAME</v>
          </cell>
          <cell r="D1420">
            <v>22120</v>
          </cell>
          <cell r="E1420">
            <v>171</v>
          </cell>
          <cell r="G1420" t="e">
            <v>#N/A</v>
          </cell>
        </row>
        <row r="1421">
          <cell r="A1421" t="str">
            <v>S88</v>
          </cell>
          <cell r="B1421">
            <v>300158</v>
          </cell>
          <cell r="C1421" t="str">
            <v>MR. AJAY KUMAR PANDEY</v>
          </cell>
          <cell r="D1421">
            <v>22131</v>
          </cell>
          <cell r="E1421">
            <v>171</v>
          </cell>
          <cell r="G1421" t="e">
            <v>#N/A</v>
          </cell>
        </row>
        <row r="1422">
          <cell r="A1422" t="str">
            <v>S89</v>
          </cell>
          <cell r="B1422">
            <v>300171</v>
          </cell>
          <cell r="C1422" t="str">
            <v>MS NILAM M. JOSHI</v>
          </cell>
          <cell r="D1422">
            <v>22140</v>
          </cell>
          <cell r="E1422">
            <v>171</v>
          </cell>
          <cell r="G1422" t="e">
            <v>#N/A</v>
          </cell>
        </row>
        <row r="1423">
          <cell r="A1423" t="str">
            <v>S90</v>
          </cell>
          <cell r="B1423">
            <v>300001</v>
          </cell>
          <cell r="C1423" t="str">
            <v>MR. K. T. AMIN</v>
          </cell>
          <cell r="D1423">
            <v>23001</v>
          </cell>
          <cell r="E1423">
            <v>171</v>
          </cell>
          <cell r="G1423" t="e">
            <v>#N/A</v>
          </cell>
        </row>
        <row r="1424">
          <cell r="A1424" t="str">
            <v>S91</v>
          </cell>
          <cell r="B1424">
            <v>300023</v>
          </cell>
          <cell r="C1424" t="str">
            <v>MR. S. J. PRAJAPATI</v>
          </cell>
          <cell r="D1424">
            <v>23031</v>
          </cell>
          <cell r="E1424">
            <v>171</v>
          </cell>
          <cell r="G1424" t="e">
            <v>#N/A</v>
          </cell>
        </row>
        <row r="1425">
          <cell r="A1425" t="str">
            <v>T01</v>
          </cell>
          <cell r="B1425">
            <v>300047</v>
          </cell>
          <cell r="C1425" t="str">
            <v>MR. A. C. MHATRE</v>
          </cell>
          <cell r="D1425">
            <v>23072</v>
          </cell>
          <cell r="E1425">
            <v>101</v>
          </cell>
          <cell r="G1425" t="e">
            <v>#N/A</v>
          </cell>
        </row>
        <row r="1426">
          <cell r="A1426" t="str">
            <v>T02</v>
          </cell>
          <cell r="B1426">
            <v>300085</v>
          </cell>
          <cell r="C1426" t="str">
            <v>MR. A. K. MORE</v>
          </cell>
          <cell r="D1426">
            <v>23140</v>
          </cell>
          <cell r="E1426">
            <v>101</v>
          </cell>
          <cell r="G1426" t="e">
            <v>#N/A</v>
          </cell>
        </row>
        <row r="1427">
          <cell r="A1427" t="str">
            <v>T03</v>
          </cell>
          <cell r="B1427">
            <v>300104</v>
          </cell>
          <cell r="C1427" t="str">
            <v>MR. A. R. SAWANT</v>
          </cell>
          <cell r="D1427">
            <v>23179</v>
          </cell>
          <cell r="E1427">
            <v>101</v>
          </cell>
          <cell r="G1427" t="e">
            <v>#N/A</v>
          </cell>
        </row>
        <row r="1428">
          <cell r="A1428" t="str">
            <v>T04</v>
          </cell>
          <cell r="B1428">
            <v>300089</v>
          </cell>
          <cell r="C1428" t="str">
            <v>MR. A.A. CHAVAN</v>
          </cell>
          <cell r="D1428">
            <v>23149</v>
          </cell>
          <cell r="E1428">
            <v>101</v>
          </cell>
          <cell r="G1428" t="e">
            <v>#N/A</v>
          </cell>
        </row>
        <row r="1429">
          <cell r="A1429" t="str">
            <v>T05</v>
          </cell>
          <cell r="B1429">
            <v>300068</v>
          </cell>
          <cell r="C1429" t="str">
            <v>MR. B. C. TARE</v>
          </cell>
          <cell r="D1429">
            <v>23102</v>
          </cell>
          <cell r="E1429">
            <v>101</v>
          </cell>
          <cell r="G1429" t="e">
            <v>#N/A</v>
          </cell>
        </row>
        <row r="1430">
          <cell r="A1430" t="str">
            <v>T06</v>
          </cell>
          <cell r="B1430">
            <v>300088</v>
          </cell>
          <cell r="C1430" t="str">
            <v>MR. B. G. VISHWASRAO</v>
          </cell>
          <cell r="D1430">
            <v>23147</v>
          </cell>
          <cell r="E1430">
            <v>101</v>
          </cell>
          <cell r="G1430" t="e">
            <v>#N/A</v>
          </cell>
        </row>
        <row r="1431">
          <cell r="A1431" t="str">
            <v>T07</v>
          </cell>
          <cell r="B1431">
            <v>300100</v>
          </cell>
          <cell r="C1431" t="str">
            <v>MR. B. K. MHATRE</v>
          </cell>
          <cell r="D1431">
            <v>23168</v>
          </cell>
          <cell r="E1431">
            <v>101</v>
          </cell>
          <cell r="G1431" t="e">
            <v>#N/A</v>
          </cell>
        </row>
        <row r="1432">
          <cell r="A1432" t="str">
            <v>T08</v>
          </cell>
          <cell r="B1432">
            <v>300057</v>
          </cell>
          <cell r="C1432" t="str">
            <v>MR. B. K. PATIL</v>
          </cell>
          <cell r="D1432">
            <v>23085</v>
          </cell>
          <cell r="E1432">
            <v>101</v>
          </cell>
          <cell r="G1432" t="e">
            <v>#N/A</v>
          </cell>
        </row>
        <row r="1433">
          <cell r="A1433" t="str">
            <v>T09</v>
          </cell>
          <cell r="B1433">
            <v>300092</v>
          </cell>
          <cell r="C1433" t="str">
            <v>MR. B.L. PATIL</v>
          </cell>
          <cell r="D1433">
            <v>23153</v>
          </cell>
          <cell r="E1433">
            <v>101</v>
          </cell>
          <cell r="G1433" t="e">
            <v>#N/A</v>
          </cell>
        </row>
        <row r="1434">
          <cell r="A1434" t="str">
            <v>T10</v>
          </cell>
          <cell r="B1434">
            <v>300026</v>
          </cell>
          <cell r="C1434" t="str">
            <v>MR. BASHIR I. PATEL</v>
          </cell>
          <cell r="D1434">
            <v>23036</v>
          </cell>
          <cell r="E1434">
            <v>101</v>
          </cell>
          <cell r="G1434" t="e">
            <v>#N/A</v>
          </cell>
        </row>
        <row r="1435">
          <cell r="A1435" t="str">
            <v>T11</v>
          </cell>
          <cell r="B1435">
            <v>300095</v>
          </cell>
          <cell r="C1435" t="str">
            <v>MR. C. R. BAGAD</v>
          </cell>
          <cell r="D1435">
            <v>23157</v>
          </cell>
          <cell r="E1435">
            <v>101</v>
          </cell>
          <cell r="G1435" t="e">
            <v>#N/A</v>
          </cell>
        </row>
        <row r="1436">
          <cell r="A1436" t="str">
            <v>T12</v>
          </cell>
          <cell r="B1436">
            <v>300054</v>
          </cell>
          <cell r="C1436" t="str">
            <v>MR. D. C. YELKAR</v>
          </cell>
          <cell r="D1436">
            <v>23082</v>
          </cell>
          <cell r="E1436">
            <v>101</v>
          </cell>
          <cell r="G1436" t="e">
            <v>#N/A</v>
          </cell>
        </row>
        <row r="1437">
          <cell r="A1437" t="str">
            <v>T13</v>
          </cell>
          <cell r="B1437">
            <v>300078</v>
          </cell>
          <cell r="C1437" t="str">
            <v>MR. D. J. BHATKAR</v>
          </cell>
          <cell r="D1437">
            <v>23123</v>
          </cell>
          <cell r="E1437">
            <v>101</v>
          </cell>
          <cell r="G1437" t="e">
            <v>#N/A</v>
          </cell>
        </row>
        <row r="1438">
          <cell r="A1438" t="str">
            <v>T14</v>
          </cell>
          <cell r="B1438">
            <v>300142</v>
          </cell>
          <cell r="C1438" t="str">
            <v>MR. D.B. MORE</v>
          </cell>
          <cell r="D1438">
            <v>23203</v>
          </cell>
          <cell r="E1438">
            <v>101</v>
          </cell>
          <cell r="G1438" t="e">
            <v>#N/A</v>
          </cell>
        </row>
        <row r="1439">
          <cell r="A1439" t="str">
            <v>T15</v>
          </cell>
          <cell r="B1439">
            <v>300090</v>
          </cell>
          <cell r="C1439" t="str">
            <v>MR. D.K. SHAH</v>
          </cell>
          <cell r="D1439">
            <v>23151</v>
          </cell>
          <cell r="E1439">
            <v>101</v>
          </cell>
          <cell r="G1439" t="e">
            <v>#N/A</v>
          </cell>
        </row>
        <row r="1440">
          <cell r="A1440" t="str">
            <v>T16</v>
          </cell>
          <cell r="B1440">
            <v>300022</v>
          </cell>
          <cell r="C1440" t="str">
            <v>MR. E. B. PATIL</v>
          </cell>
          <cell r="D1440">
            <v>23029</v>
          </cell>
          <cell r="E1440">
            <v>101</v>
          </cell>
          <cell r="G1440" t="e">
            <v>#N/A</v>
          </cell>
        </row>
        <row r="1441">
          <cell r="A1441" t="str">
            <v>T17</v>
          </cell>
          <cell r="B1441">
            <v>300102</v>
          </cell>
          <cell r="C1441" t="str">
            <v>MR. G. S. JOSHI</v>
          </cell>
          <cell r="D1441">
            <v>23177</v>
          </cell>
          <cell r="E1441">
            <v>101</v>
          </cell>
          <cell r="G1441" t="e">
            <v>#N/A</v>
          </cell>
        </row>
        <row r="1442">
          <cell r="A1442" t="str">
            <v>T18</v>
          </cell>
          <cell r="B1442">
            <v>300067</v>
          </cell>
          <cell r="C1442" t="str">
            <v>MR. H. D. BHOSALE</v>
          </cell>
          <cell r="D1442">
            <v>23101</v>
          </cell>
          <cell r="E1442">
            <v>101</v>
          </cell>
          <cell r="G1442" t="e">
            <v>#N/A</v>
          </cell>
        </row>
        <row r="1443">
          <cell r="A1443" t="str">
            <v>T19</v>
          </cell>
          <cell r="B1443">
            <v>300106</v>
          </cell>
          <cell r="C1443" t="str">
            <v>MR. H.J. MAROO</v>
          </cell>
          <cell r="D1443">
            <v>23183</v>
          </cell>
          <cell r="E1443">
            <v>101</v>
          </cell>
          <cell r="G1443" t="e">
            <v>#N/A</v>
          </cell>
        </row>
        <row r="1444">
          <cell r="A1444" t="str">
            <v>T20</v>
          </cell>
          <cell r="B1444">
            <v>300013</v>
          </cell>
          <cell r="C1444" t="str">
            <v>MR. J. G. BHOIR</v>
          </cell>
          <cell r="D1444">
            <v>23016</v>
          </cell>
          <cell r="E1444">
            <v>101</v>
          </cell>
          <cell r="G1444" t="e">
            <v>#N/A</v>
          </cell>
        </row>
        <row r="1445">
          <cell r="A1445" t="str">
            <v>T21</v>
          </cell>
          <cell r="B1445">
            <v>300010</v>
          </cell>
          <cell r="C1445" t="str">
            <v>MR. J. M. ANDRADES</v>
          </cell>
          <cell r="D1445">
            <v>23009</v>
          </cell>
          <cell r="E1445">
            <v>101</v>
          </cell>
          <cell r="G1445" t="e">
            <v>#N/A</v>
          </cell>
        </row>
        <row r="1446">
          <cell r="A1446" t="str">
            <v>T22</v>
          </cell>
          <cell r="B1446">
            <v>300073</v>
          </cell>
          <cell r="C1446" t="str">
            <v>MR. K. G NAIK</v>
          </cell>
          <cell r="D1446">
            <v>23112</v>
          </cell>
          <cell r="E1446">
            <v>101</v>
          </cell>
          <cell r="G1446" t="e">
            <v>#N/A</v>
          </cell>
        </row>
        <row r="1447">
          <cell r="A1447" t="str">
            <v>T23</v>
          </cell>
          <cell r="B1447">
            <v>300048</v>
          </cell>
          <cell r="C1447" t="str">
            <v>MR. K. K. MUKADAM</v>
          </cell>
          <cell r="D1447">
            <v>23074</v>
          </cell>
          <cell r="E1447">
            <v>101</v>
          </cell>
          <cell r="G1447" t="e">
            <v>#N/A</v>
          </cell>
        </row>
        <row r="1448">
          <cell r="A1448" t="str">
            <v>T24</v>
          </cell>
          <cell r="B1448">
            <v>300060</v>
          </cell>
          <cell r="C1448" t="str">
            <v>MR. K. P. MUKADAM</v>
          </cell>
          <cell r="D1448">
            <v>23094</v>
          </cell>
          <cell r="E1448">
            <v>101</v>
          </cell>
          <cell r="G1448" t="e">
            <v>#N/A</v>
          </cell>
        </row>
        <row r="1449">
          <cell r="A1449" t="str">
            <v>T25</v>
          </cell>
          <cell r="B1449">
            <v>300133</v>
          </cell>
          <cell r="C1449" t="str">
            <v>MR. K.D. SAWANT</v>
          </cell>
          <cell r="D1449">
            <v>23194</v>
          </cell>
          <cell r="E1449">
            <v>101</v>
          </cell>
          <cell r="G1449" t="e">
            <v>#N/A</v>
          </cell>
        </row>
        <row r="1450">
          <cell r="A1450" t="str">
            <v>T26</v>
          </cell>
          <cell r="B1450">
            <v>300141</v>
          </cell>
          <cell r="C1450" t="str">
            <v>MR. K.S. DAFAL</v>
          </cell>
          <cell r="D1450">
            <v>23202</v>
          </cell>
          <cell r="E1450">
            <v>101</v>
          </cell>
          <cell r="G1450" t="e">
            <v>#N/A</v>
          </cell>
        </row>
        <row r="1451">
          <cell r="A1451" t="str">
            <v>T27</v>
          </cell>
          <cell r="B1451">
            <v>300009</v>
          </cell>
          <cell r="C1451" t="str">
            <v>MR. M. F. DESAI</v>
          </cell>
          <cell r="D1451">
            <v>23008</v>
          </cell>
          <cell r="E1451">
            <v>101</v>
          </cell>
          <cell r="G1451" t="e">
            <v>#N/A</v>
          </cell>
        </row>
        <row r="1452">
          <cell r="A1452" t="str">
            <v>T28</v>
          </cell>
          <cell r="B1452">
            <v>300109</v>
          </cell>
          <cell r="C1452" t="str">
            <v>MR. M. J. MHATRE</v>
          </cell>
          <cell r="D1452">
            <v>23190</v>
          </cell>
          <cell r="E1452">
            <v>101</v>
          </cell>
          <cell r="G1452" t="e">
            <v>#N/A</v>
          </cell>
        </row>
        <row r="1453">
          <cell r="A1453" t="str">
            <v>T29</v>
          </cell>
          <cell r="B1453">
            <v>300051</v>
          </cell>
          <cell r="C1453" t="str">
            <v>MR. M. R. MADHAVI</v>
          </cell>
          <cell r="D1453">
            <v>23080</v>
          </cell>
          <cell r="E1453">
            <v>101</v>
          </cell>
          <cell r="G1453" t="e">
            <v>#N/A</v>
          </cell>
        </row>
        <row r="1454">
          <cell r="A1454" t="str">
            <v>T30</v>
          </cell>
          <cell r="B1454">
            <v>300135</v>
          </cell>
          <cell r="C1454" t="str">
            <v>MR. M.A. KADAM</v>
          </cell>
          <cell r="D1454">
            <v>23196</v>
          </cell>
          <cell r="E1454">
            <v>101</v>
          </cell>
          <cell r="G1454" t="e">
            <v>#N/A</v>
          </cell>
        </row>
        <row r="1455">
          <cell r="A1455" t="str">
            <v>T31</v>
          </cell>
          <cell r="B1455">
            <v>300105</v>
          </cell>
          <cell r="C1455" t="str">
            <v>MR. M.R. PATIL</v>
          </cell>
          <cell r="D1455">
            <v>23181</v>
          </cell>
          <cell r="E1455">
            <v>101</v>
          </cell>
          <cell r="G1455" t="e">
            <v>#N/A</v>
          </cell>
        </row>
        <row r="1456">
          <cell r="A1456" t="str">
            <v>T32</v>
          </cell>
          <cell r="B1456">
            <v>300140</v>
          </cell>
          <cell r="C1456" t="str">
            <v>MR. N.T. KAJROLKAR</v>
          </cell>
          <cell r="D1456">
            <v>23201</v>
          </cell>
          <cell r="E1456">
            <v>101</v>
          </cell>
          <cell r="G1456" t="e">
            <v>#N/A</v>
          </cell>
        </row>
        <row r="1457">
          <cell r="A1457" t="str">
            <v>T33</v>
          </cell>
          <cell r="B1457">
            <v>300132</v>
          </cell>
          <cell r="C1457" t="str">
            <v>MR. P. A. SALUNKE</v>
          </cell>
          <cell r="D1457">
            <v>23193</v>
          </cell>
          <cell r="E1457">
            <v>101</v>
          </cell>
          <cell r="G1457" t="e">
            <v>#N/A</v>
          </cell>
        </row>
        <row r="1458">
          <cell r="A1458" t="str">
            <v>T34</v>
          </cell>
          <cell r="B1458">
            <v>300072</v>
          </cell>
          <cell r="C1458" t="str">
            <v>MR. P. D. VEDAK</v>
          </cell>
          <cell r="D1458">
            <v>23108</v>
          </cell>
          <cell r="E1458">
            <v>101</v>
          </cell>
          <cell r="G1458" t="e">
            <v>#N/A</v>
          </cell>
        </row>
        <row r="1459">
          <cell r="A1459" t="str">
            <v>T35</v>
          </cell>
          <cell r="B1459">
            <v>300098</v>
          </cell>
          <cell r="C1459" t="str">
            <v>MR. P. H. KADAM</v>
          </cell>
          <cell r="D1459">
            <v>23166</v>
          </cell>
          <cell r="E1459">
            <v>101</v>
          </cell>
          <cell r="G1459" t="e">
            <v>#N/A</v>
          </cell>
        </row>
        <row r="1460">
          <cell r="A1460" t="str">
            <v>T36</v>
          </cell>
          <cell r="B1460">
            <v>300084</v>
          </cell>
          <cell r="C1460" t="str">
            <v>MR. P. S. GODAVALE</v>
          </cell>
          <cell r="D1460">
            <v>23134</v>
          </cell>
          <cell r="E1460">
            <v>101</v>
          </cell>
          <cell r="G1460" t="e">
            <v>#N/A</v>
          </cell>
        </row>
        <row r="1461">
          <cell r="A1461" t="str">
            <v>T37</v>
          </cell>
          <cell r="B1461">
            <v>300091</v>
          </cell>
          <cell r="C1461" t="str">
            <v>MR. R. M. KOTKAR</v>
          </cell>
          <cell r="D1461">
            <v>23152</v>
          </cell>
          <cell r="E1461">
            <v>101</v>
          </cell>
          <cell r="G1461" t="e">
            <v>#N/A</v>
          </cell>
        </row>
        <row r="1462">
          <cell r="A1462" t="str">
            <v>T38</v>
          </cell>
          <cell r="B1462">
            <v>300049</v>
          </cell>
          <cell r="C1462" t="str">
            <v>MR. R. N. PENDHARI</v>
          </cell>
          <cell r="D1462">
            <v>23075</v>
          </cell>
          <cell r="E1462">
            <v>101</v>
          </cell>
          <cell r="G1462" t="e">
            <v>#N/A</v>
          </cell>
        </row>
        <row r="1463">
          <cell r="A1463" t="str">
            <v>T39</v>
          </cell>
          <cell r="B1463">
            <v>300076</v>
          </cell>
          <cell r="C1463" t="str">
            <v>MR. R. R. JOSHI</v>
          </cell>
          <cell r="D1463">
            <v>23118</v>
          </cell>
          <cell r="E1463">
            <v>101</v>
          </cell>
          <cell r="G1463" t="e">
            <v>#N/A</v>
          </cell>
        </row>
        <row r="1464">
          <cell r="A1464" t="str">
            <v>T40</v>
          </cell>
          <cell r="B1464">
            <v>300038</v>
          </cell>
          <cell r="C1464" t="str">
            <v>MR. R. R. NAIK</v>
          </cell>
          <cell r="D1464">
            <v>23058</v>
          </cell>
          <cell r="E1464">
            <v>101</v>
          </cell>
          <cell r="G1464" t="e">
            <v>#N/A</v>
          </cell>
        </row>
        <row r="1465">
          <cell r="A1465" t="str">
            <v>T41</v>
          </cell>
          <cell r="B1465">
            <v>300134</v>
          </cell>
          <cell r="C1465" t="str">
            <v>MR. R.T. KAJROLKAR</v>
          </cell>
          <cell r="D1465">
            <v>23195</v>
          </cell>
          <cell r="E1465">
            <v>101</v>
          </cell>
          <cell r="G1465" t="e">
            <v>#N/A</v>
          </cell>
        </row>
        <row r="1466">
          <cell r="A1466" t="str">
            <v>T42</v>
          </cell>
          <cell r="B1466">
            <v>300041</v>
          </cell>
          <cell r="C1466" t="str">
            <v>MR. S. A. PILLAI</v>
          </cell>
          <cell r="D1466">
            <v>23062</v>
          </cell>
          <cell r="E1466">
            <v>101</v>
          </cell>
          <cell r="G1466" t="e">
            <v>#N/A</v>
          </cell>
        </row>
        <row r="1467">
          <cell r="A1467" t="str">
            <v>T43</v>
          </cell>
          <cell r="B1467">
            <v>300061</v>
          </cell>
          <cell r="C1467" t="str">
            <v>MR. S. B. DANDEKAR</v>
          </cell>
          <cell r="D1467">
            <v>23095</v>
          </cell>
          <cell r="E1467">
            <v>101</v>
          </cell>
          <cell r="G1467" t="e">
            <v>#N/A</v>
          </cell>
        </row>
        <row r="1468">
          <cell r="A1468" t="str">
            <v>T44</v>
          </cell>
          <cell r="B1468">
            <v>300096</v>
          </cell>
          <cell r="C1468" t="str">
            <v>MR. S. G. PAWASKAR</v>
          </cell>
          <cell r="D1468">
            <v>23164</v>
          </cell>
          <cell r="E1468">
            <v>101</v>
          </cell>
          <cell r="G1468" t="e">
            <v>#N/A</v>
          </cell>
        </row>
        <row r="1469">
          <cell r="A1469" t="str">
            <v>T45</v>
          </cell>
          <cell r="B1469">
            <v>300018</v>
          </cell>
          <cell r="C1469" t="str">
            <v>MR. S. M. JOSEPH</v>
          </cell>
          <cell r="D1469">
            <v>23023</v>
          </cell>
          <cell r="E1469">
            <v>101</v>
          </cell>
          <cell r="G1469" t="e">
            <v>#N/A</v>
          </cell>
        </row>
        <row r="1470">
          <cell r="A1470" t="str">
            <v>T46</v>
          </cell>
          <cell r="B1470">
            <v>300059</v>
          </cell>
          <cell r="C1470" t="str">
            <v>MR. S. R. MAHAJAN</v>
          </cell>
          <cell r="D1470">
            <v>23088</v>
          </cell>
          <cell r="E1470">
            <v>101</v>
          </cell>
          <cell r="G1470" t="e">
            <v>#N/A</v>
          </cell>
        </row>
        <row r="1471">
          <cell r="A1471" t="str">
            <v>T47</v>
          </cell>
          <cell r="B1471">
            <v>300077</v>
          </cell>
          <cell r="C1471" t="str">
            <v>MR. S. S. PATIL</v>
          </cell>
          <cell r="D1471">
            <v>23119</v>
          </cell>
          <cell r="E1471">
            <v>101</v>
          </cell>
          <cell r="G1471" t="e">
            <v>#N/A</v>
          </cell>
        </row>
        <row r="1472">
          <cell r="A1472" t="str">
            <v>T48</v>
          </cell>
          <cell r="B1472">
            <v>300107</v>
          </cell>
          <cell r="C1472" t="str">
            <v>MR. S. V. KURKURE</v>
          </cell>
          <cell r="D1472">
            <v>23184</v>
          </cell>
          <cell r="E1472">
            <v>101</v>
          </cell>
          <cell r="G1472" t="e">
            <v>#N/A</v>
          </cell>
        </row>
        <row r="1473">
          <cell r="A1473" t="str">
            <v>T49</v>
          </cell>
          <cell r="B1473">
            <v>300137</v>
          </cell>
          <cell r="C1473" t="str">
            <v>MR. S.D. QUINN</v>
          </cell>
          <cell r="D1473">
            <v>23198</v>
          </cell>
          <cell r="E1473">
            <v>101</v>
          </cell>
          <cell r="G1473" t="e">
            <v>#N/A</v>
          </cell>
        </row>
        <row r="1474">
          <cell r="A1474" t="str">
            <v>T50</v>
          </cell>
          <cell r="B1474">
            <v>300101</v>
          </cell>
          <cell r="C1474" t="str">
            <v>MR. S.M. BHAT</v>
          </cell>
          <cell r="D1474">
            <v>23171</v>
          </cell>
          <cell r="E1474">
            <v>101</v>
          </cell>
          <cell r="G1474" t="e">
            <v>#N/A</v>
          </cell>
        </row>
        <row r="1475">
          <cell r="A1475" t="str">
            <v>T51</v>
          </cell>
          <cell r="B1475">
            <v>300139</v>
          </cell>
          <cell r="C1475" t="str">
            <v>MR. S.V. GUND</v>
          </cell>
          <cell r="D1475">
            <v>23200</v>
          </cell>
          <cell r="E1475">
            <v>101</v>
          </cell>
          <cell r="G1475" t="e">
            <v>#N/A</v>
          </cell>
        </row>
        <row r="1476">
          <cell r="A1476" t="str">
            <v>T52</v>
          </cell>
          <cell r="B1476">
            <v>300062</v>
          </cell>
          <cell r="C1476" t="str">
            <v>MR. U. K. BAMBARDEKAR</v>
          </cell>
          <cell r="D1476">
            <v>23096</v>
          </cell>
          <cell r="E1476">
            <v>101</v>
          </cell>
          <cell r="G1476" t="e">
            <v>#N/A</v>
          </cell>
        </row>
        <row r="1477">
          <cell r="A1477" t="str">
            <v>T53</v>
          </cell>
          <cell r="B1477">
            <v>300082</v>
          </cell>
          <cell r="C1477" t="str">
            <v>MR. U. R. VAITY</v>
          </cell>
          <cell r="D1477">
            <v>23128</v>
          </cell>
          <cell r="E1477">
            <v>101</v>
          </cell>
          <cell r="G1477" t="e">
            <v>#N/A</v>
          </cell>
        </row>
        <row r="1478">
          <cell r="A1478" t="str">
            <v>T54</v>
          </cell>
          <cell r="B1478">
            <v>300025</v>
          </cell>
          <cell r="C1478" t="str">
            <v>MR. USMAN B. SAIKH</v>
          </cell>
          <cell r="D1478">
            <v>23035</v>
          </cell>
          <cell r="E1478">
            <v>101</v>
          </cell>
          <cell r="G1478" t="e">
            <v>#N/A</v>
          </cell>
        </row>
        <row r="1479">
          <cell r="A1479" t="str">
            <v>T55</v>
          </cell>
          <cell r="B1479">
            <v>300136</v>
          </cell>
          <cell r="C1479" t="str">
            <v>MR. V. M. BAGWE</v>
          </cell>
          <cell r="D1479">
            <v>23197</v>
          </cell>
          <cell r="E1479">
            <v>101</v>
          </cell>
          <cell r="G1479" t="e">
            <v>#N/A</v>
          </cell>
        </row>
        <row r="1480">
          <cell r="A1480" t="str">
            <v>T56</v>
          </cell>
          <cell r="B1480">
            <v>300103</v>
          </cell>
          <cell r="C1480" t="str">
            <v>MR. V. S. BHOSLE</v>
          </cell>
          <cell r="D1480">
            <v>23178</v>
          </cell>
          <cell r="E1480">
            <v>101</v>
          </cell>
          <cell r="G1480" t="e">
            <v>#N/A</v>
          </cell>
        </row>
        <row r="1481">
          <cell r="A1481" t="str">
            <v>T57</v>
          </cell>
          <cell r="B1481">
            <v>300108</v>
          </cell>
          <cell r="C1481" t="str">
            <v>MR. V.D. TANDEL</v>
          </cell>
          <cell r="D1481">
            <v>23187</v>
          </cell>
          <cell r="E1481">
            <v>101</v>
          </cell>
          <cell r="G1481" t="e">
            <v>#N/A</v>
          </cell>
        </row>
        <row r="1482">
          <cell r="A1482" t="str">
            <v>T58</v>
          </cell>
          <cell r="B1482">
            <v>300138</v>
          </cell>
          <cell r="C1482" t="str">
            <v>MR. V.S. SHITOLE</v>
          </cell>
          <cell r="D1482">
            <v>23199</v>
          </cell>
          <cell r="E1482">
            <v>101</v>
          </cell>
          <cell r="G1482" t="e">
            <v>#N/A</v>
          </cell>
        </row>
        <row r="1483">
          <cell r="A1483" t="str">
            <v>T59</v>
          </cell>
          <cell r="B1483">
            <v>300066</v>
          </cell>
          <cell r="C1483" t="str">
            <v>MR. Y. G. MORE</v>
          </cell>
          <cell r="D1483">
            <v>23100</v>
          </cell>
          <cell r="E1483">
            <v>101</v>
          </cell>
          <cell r="G1483" t="e">
            <v>#N/A</v>
          </cell>
        </row>
        <row r="1484">
          <cell r="A1484" t="str">
            <v>T60</v>
          </cell>
          <cell r="B1484">
            <v>300043</v>
          </cell>
          <cell r="C1484" t="str">
            <v>MR.C.G. VARTAK</v>
          </cell>
          <cell r="D1484">
            <v>22080</v>
          </cell>
          <cell r="E1484">
            <v>101</v>
          </cell>
          <cell r="G1484" t="e">
            <v>#N/A</v>
          </cell>
        </row>
        <row r="1485">
          <cell r="A1485" t="str">
            <v>T61</v>
          </cell>
          <cell r="B1485">
            <v>300055</v>
          </cell>
          <cell r="C1485" t="str">
            <v>MR.G.B. DAMARGALLOLU</v>
          </cell>
          <cell r="D1485">
            <v>22026</v>
          </cell>
          <cell r="E1485">
            <v>101</v>
          </cell>
          <cell r="G1485" t="e">
            <v>#N/A</v>
          </cell>
        </row>
        <row r="1486">
          <cell r="A1486" t="str">
            <v>T62</v>
          </cell>
          <cell r="B1486">
            <v>300172</v>
          </cell>
          <cell r="C1486" t="str">
            <v>MR.GOPI DANGWAL</v>
          </cell>
          <cell r="D1486">
            <v>22141</v>
          </cell>
          <cell r="E1486">
            <v>101</v>
          </cell>
          <cell r="G1486" t="e">
            <v>#N/A</v>
          </cell>
        </row>
        <row r="1487">
          <cell r="A1487" t="str">
            <v>T63</v>
          </cell>
          <cell r="B1487">
            <v>300005</v>
          </cell>
          <cell r="C1487" t="str">
            <v>MR.J.G. PANDYA</v>
          </cell>
          <cell r="D1487">
            <v>22007</v>
          </cell>
          <cell r="E1487">
            <v>101</v>
          </cell>
          <cell r="G1487" t="e">
            <v>#N/A</v>
          </cell>
        </row>
        <row r="1488">
          <cell r="A1488" t="str">
            <v>T64</v>
          </cell>
          <cell r="B1488">
            <v>300021</v>
          </cell>
          <cell r="C1488" t="str">
            <v>MR.M.L. PANCHAMATIA</v>
          </cell>
          <cell r="D1488">
            <v>22014</v>
          </cell>
          <cell r="E1488">
            <v>101</v>
          </cell>
          <cell r="G1488" t="e">
            <v>#N/A</v>
          </cell>
        </row>
        <row r="1489">
          <cell r="A1489" t="str">
            <v>T65</v>
          </cell>
          <cell r="B1489">
            <v>300097</v>
          </cell>
          <cell r="C1489" t="str">
            <v>MR.P.G. MADHAVI</v>
          </cell>
          <cell r="D1489">
            <v>23165</v>
          </cell>
          <cell r="E1489">
            <v>101</v>
          </cell>
          <cell r="G1489" t="e">
            <v>#N/A</v>
          </cell>
        </row>
        <row r="1490">
          <cell r="A1490" t="str">
            <v>T66</v>
          </cell>
          <cell r="B1490">
            <v>300007</v>
          </cell>
          <cell r="C1490" t="str">
            <v>MR.P.K. GHARAT</v>
          </cell>
          <cell r="D1490">
            <v>22010</v>
          </cell>
          <cell r="E1490">
            <v>101</v>
          </cell>
          <cell r="G1490" t="e">
            <v>#N/A</v>
          </cell>
        </row>
        <row r="1491">
          <cell r="A1491" t="str">
            <v>T67</v>
          </cell>
          <cell r="B1491">
            <v>300019</v>
          </cell>
          <cell r="C1491" t="str">
            <v>MR.R.A. HUBLIKAR</v>
          </cell>
          <cell r="D1491">
            <v>22084</v>
          </cell>
          <cell r="E1491">
            <v>101</v>
          </cell>
          <cell r="G1491" t="e">
            <v>#N/A</v>
          </cell>
        </row>
        <row r="1492">
          <cell r="A1492" t="str">
            <v>T68</v>
          </cell>
          <cell r="B1492">
            <v>300042</v>
          </cell>
          <cell r="C1492" t="str">
            <v>MR.R.K. RANA</v>
          </cell>
          <cell r="D1492">
            <v>22079</v>
          </cell>
          <cell r="E1492">
            <v>101</v>
          </cell>
          <cell r="G1492" t="e">
            <v>#N/A</v>
          </cell>
        </row>
        <row r="1493">
          <cell r="A1493" t="str">
            <v>T69</v>
          </cell>
          <cell r="B1493">
            <v>300020</v>
          </cell>
          <cell r="C1493" t="str">
            <v>MR.S.B. WALUNJKAR</v>
          </cell>
          <cell r="D1493">
            <v>22105</v>
          </cell>
          <cell r="E1493">
            <v>101</v>
          </cell>
          <cell r="G1493" t="e">
            <v>#N/A</v>
          </cell>
        </row>
        <row r="1494">
          <cell r="A1494" t="str">
            <v>T80</v>
          </cell>
          <cell r="B1494">
            <v>300024</v>
          </cell>
          <cell r="C1494" t="str">
            <v>MR.P.C. MARFATIA</v>
          </cell>
          <cell r="D1494">
            <v>22016</v>
          </cell>
          <cell r="E1494">
            <v>106</v>
          </cell>
          <cell r="G1494" t="e">
            <v>#N/A</v>
          </cell>
        </row>
        <row r="1495">
          <cell r="A1495" t="str">
            <v>T81</v>
          </cell>
          <cell r="B1495">
            <v>300035</v>
          </cell>
          <cell r="C1495" t="str">
            <v>MR.R.G. PARANJPE</v>
          </cell>
          <cell r="D1495">
            <v>22021</v>
          </cell>
          <cell r="E1495">
            <v>106</v>
          </cell>
          <cell r="G1495" t="e">
            <v>#N/A</v>
          </cell>
        </row>
        <row r="1496">
          <cell r="A1496" t="str">
            <v>T82</v>
          </cell>
          <cell r="B1496">
            <v>300030</v>
          </cell>
          <cell r="C1496" t="str">
            <v>MR.M.T. MORE</v>
          </cell>
          <cell r="D1496">
            <v>22073</v>
          </cell>
          <cell r="E1496">
            <v>106</v>
          </cell>
          <cell r="G1496" t="e">
            <v>#N/A</v>
          </cell>
        </row>
        <row r="1497">
          <cell r="A1497" t="str">
            <v>T83</v>
          </cell>
          <cell r="B1497">
            <v>300148</v>
          </cell>
          <cell r="C1497" t="str">
            <v>MR.P.V. JADHAV</v>
          </cell>
          <cell r="D1497">
            <v>22123</v>
          </cell>
          <cell r="E1497">
            <v>106</v>
          </cell>
          <cell r="G1497" t="e">
            <v>#N/A</v>
          </cell>
        </row>
        <row r="1498">
          <cell r="A1498" t="str">
            <v>T84</v>
          </cell>
          <cell r="B1498">
            <v>300150</v>
          </cell>
          <cell r="C1498" t="str">
            <v>MR.S.K. MITRA</v>
          </cell>
          <cell r="D1498">
            <v>22125</v>
          </cell>
          <cell r="E1498">
            <v>106</v>
          </cell>
          <cell r="G1498" t="e">
            <v>#N/A</v>
          </cell>
        </row>
        <row r="1499">
          <cell r="A1499" t="str">
            <v>T85</v>
          </cell>
          <cell r="B1499">
            <v>300004</v>
          </cell>
          <cell r="C1499" t="str">
            <v>MR. A. F. VAZ</v>
          </cell>
          <cell r="D1499">
            <v>23005</v>
          </cell>
          <cell r="E1499">
            <v>106</v>
          </cell>
          <cell r="G1499" t="e">
            <v>#N/A</v>
          </cell>
        </row>
        <row r="1500">
          <cell r="A1500" t="str">
            <v>T86</v>
          </cell>
          <cell r="B1500">
            <v>300032</v>
          </cell>
          <cell r="C1500" t="str">
            <v>MR. B. J. SUTAR</v>
          </cell>
          <cell r="D1500">
            <v>23049</v>
          </cell>
          <cell r="E1500">
            <v>106</v>
          </cell>
          <cell r="G1500" t="e">
            <v>#N/A</v>
          </cell>
        </row>
        <row r="1501">
          <cell r="A1501" t="str">
            <v>T87</v>
          </cell>
          <cell r="B1501">
            <v>300044</v>
          </cell>
          <cell r="C1501" t="str">
            <v>MR. S. G. TANDEL</v>
          </cell>
          <cell r="D1501">
            <v>23069</v>
          </cell>
          <cell r="E1501">
            <v>106</v>
          </cell>
          <cell r="G1501" t="e">
            <v>#N/A</v>
          </cell>
        </row>
        <row r="1502">
          <cell r="A1502" t="str">
            <v>T88</v>
          </cell>
          <cell r="B1502">
            <v>300063</v>
          </cell>
          <cell r="C1502" t="str">
            <v>MR. G. K. BHALERAO</v>
          </cell>
          <cell r="D1502">
            <v>23097</v>
          </cell>
          <cell r="E1502">
            <v>106</v>
          </cell>
          <cell r="G1502" t="e">
            <v>#N/A</v>
          </cell>
        </row>
        <row r="1503">
          <cell r="A1503" t="str">
            <v>U01</v>
          </cell>
          <cell r="B1503">
            <v>300029</v>
          </cell>
          <cell r="C1503" t="str">
            <v>MR.V.G. KANE</v>
          </cell>
          <cell r="D1503">
            <v>22085</v>
          </cell>
          <cell r="E1503">
            <v>173</v>
          </cell>
          <cell r="G1503" t="e">
            <v>#N/A</v>
          </cell>
        </row>
        <row r="1504">
          <cell r="A1504" t="str">
            <v>U02</v>
          </cell>
          <cell r="B1504">
            <v>300086</v>
          </cell>
          <cell r="C1504" t="str">
            <v>MR.P.B. CHUDASAMA</v>
          </cell>
          <cell r="D1504">
            <v>23142</v>
          </cell>
          <cell r="E1504">
            <v>173</v>
          </cell>
          <cell r="G1504" t="e">
            <v>#N/A</v>
          </cell>
        </row>
        <row r="1505">
          <cell r="A1505" t="str">
            <v>U03</v>
          </cell>
          <cell r="B1505">
            <v>300152</v>
          </cell>
          <cell r="C1505" t="str">
            <v>MR.VINAYAK M. KILLEDAR</v>
          </cell>
          <cell r="D1505">
            <v>22130</v>
          </cell>
          <cell r="E1505">
            <v>173</v>
          </cell>
          <cell r="G1505" t="e">
            <v>#N/A</v>
          </cell>
        </row>
        <row r="1506">
          <cell r="A1506" t="str">
            <v>U04</v>
          </cell>
          <cell r="B1506">
            <v>300184</v>
          </cell>
          <cell r="C1506" t="str">
            <v>MS VIDYA V. PATWARDHAN</v>
          </cell>
          <cell r="D1506">
            <v>22149</v>
          </cell>
          <cell r="E1506">
            <v>173</v>
          </cell>
          <cell r="G1506" t="e">
            <v>#N/A</v>
          </cell>
        </row>
        <row r="1507">
          <cell r="A1507" t="str">
            <v>U05</v>
          </cell>
          <cell r="B1507">
            <v>300191</v>
          </cell>
          <cell r="C1507" t="str">
            <v>MR.KESHAV M. SAWANT</v>
          </cell>
          <cell r="D1507">
            <v>24130</v>
          </cell>
          <cell r="E1507">
            <v>173</v>
          </cell>
          <cell r="G1507" t="e">
            <v>#N/A</v>
          </cell>
        </row>
        <row r="1508">
          <cell r="A1508" t="str">
            <v>U06</v>
          </cell>
          <cell r="B1508">
            <v>300111</v>
          </cell>
          <cell r="C1508" t="str">
            <v>MR.S.V. SHANBHAG</v>
          </cell>
          <cell r="D1508">
            <v>22078</v>
          </cell>
          <cell r="E1508">
            <v>811</v>
          </cell>
          <cell r="G1508" t="e">
            <v>#N/A</v>
          </cell>
        </row>
        <row r="1509">
          <cell r="A1509" t="str">
            <v>U07</v>
          </cell>
          <cell r="B1509">
            <v>300177</v>
          </cell>
          <cell r="C1509" t="str">
            <v>MR.NARENDRA VADSOLA</v>
          </cell>
          <cell r="D1509">
            <v>22145</v>
          </cell>
          <cell r="E1509">
            <v>811</v>
          </cell>
          <cell r="G1509" t="e">
            <v>#N/A</v>
          </cell>
        </row>
        <row r="1510">
          <cell r="A1510" t="str">
            <v>U08</v>
          </cell>
          <cell r="B1510">
            <v>300185</v>
          </cell>
          <cell r="C1510" t="str">
            <v>MR.M.B. CHAUDHARI</v>
          </cell>
          <cell r="D1510">
            <v>22152</v>
          </cell>
          <cell r="E1510">
            <v>811</v>
          </cell>
          <cell r="G1510" t="e">
            <v>#N/A</v>
          </cell>
        </row>
        <row r="1511">
          <cell r="A1511" t="str">
            <v>U09</v>
          </cell>
          <cell r="B1511">
            <v>300050</v>
          </cell>
          <cell r="C1511" t="str">
            <v>MR. M. L. PATIL</v>
          </cell>
          <cell r="D1511">
            <v>23076</v>
          </cell>
          <cell r="E1511">
            <v>811</v>
          </cell>
          <cell r="G1511" t="e">
            <v>#N/A</v>
          </cell>
        </row>
        <row r="1512">
          <cell r="A1512" t="str">
            <v>U15</v>
          </cell>
          <cell r="B1512">
            <v>300094</v>
          </cell>
          <cell r="C1512" t="str">
            <v>MR.S.A. NIGUDKAR</v>
          </cell>
          <cell r="D1512">
            <v>22036</v>
          </cell>
          <cell r="E1512">
            <v>112</v>
          </cell>
          <cell r="G1512" t="e">
            <v>#N/A</v>
          </cell>
        </row>
        <row r="1513">
          <cell r="A1513" t="str">
            <v>U20</v>
          </cell>
          <cell r="B1513">
            <v>300052</v>
          </cell>
          <cell r="C1513" t="str">
            <v>MR.R.J. RODRIGUES</v>
          </cell>
          <cell r="D1513">
            <v>22023</v>
          </cell>
          <cell r="E1513">
            <v>182</v>
          </cell>
          <cell r="G1513" t="e">
            <v>#N/A</v>
          </cell>
        </row>
        <row r="1514">
          <cell r="A1514" t="str">
            <v>Z02</v>
          </cell>
          <cell r="B1514">
            <v>200017</v>
          </cell>
          <cell r="C1514" t="str">
            <v>MR.KAMAL JEET GUPTA</v>
          </cell>
          <cell r="D1514">
            <v>15056</v>
          </cell>
          <cell r="E1514">
            <v>801</v>
          </cell>
          <cell r="G1514" t="e">
            <v>#N/A</v>
          </cell>
        </row>
        <row r="1515">
          <cell r="A1515" t="str">
            <v>Z03</v>
          </cell>
          <cell r="B1515">
            <v>200037</v>
          </cell>
          <cell r="C1515" t="str">
            <v>DR.(MRS)NINA SHARMA</v>
          </cell>
          <cell r="D1515">
            <v>15075</v>
          </cell>
          <cell r="E1515">
            <v>811</v>
          </cell>
          <cell r="G1515" t="e">
            <v>#N/A</v>
          </cell>
        </row>
        <row r="1516">
          <cell r="A1516" t="str">
            <v>Z04</v>
          </cell>
          <cell r="B1516">
            <v>200044</v>
          </cell>
          <cell r="C1516" t="str">
            <v>MR.S.P.SOOD</v>
          </cell>
          <cell r="D1516">
            <v>15082</v>
          </cell>
          <cell r="E1516">
            <v>821</v>
          </cell>
          <cell r="G1516" t="e">
            <v>#N/A</v>
          </cell>
        </row>
        <row r="1517">
          <cell r="A1517" t="str">
            <v>Z05</v>
          </cell>
          <cell r="B1517">
            <v>200046</v>
          </cell>
          <cell r="C1517" t="str">
            <v>MR.VIVEK .B.POTDAR</v>
          </cell>
          <cell r="D1517">
            <v>15084</v>
          </cell>
          <cell r="E1517">
            <v>821</v>
          </cell>
          <cell r="G1517" t="e">
            <v>#N/A</v>
          </cell>
        </row>
        <row r="1518">
          <cell r="A1518" t="str">
            <v>Z06</v>
          </cell>
          <cell r="B1518">
            <v>200019</v>
          </cell>
          <cell r="C1518" t="str">
            <v>MR.K.V.OUSEPH  RESIGNED</v>
          </cell>
          <cell r="D1518">
            <v>15058</v>
          </cell>
          <cell r="E1518">
            <v>852</v>
          </cell>
          <cell r="G1518" t="e">
            <v>#N/A</v>
          </cell>
        </row>
        <row r="1519">
          <cell r="A1519" t="str">
            <v>Z07</v>
          </cell>
          <cell r="B1519">
            <v>200045</v>
          </cell>
          <cell r="C1519" t="str">
            <v>Mrs.SHARDA CRISHNA</v>
          </cell>
          <cell r="D1519">
            <v>15083</v>
          </cell>
          <cell r="E1519">
            <v>852</v>
          </cell>
          <cell r="G1519" t="e">
            <v>#N/A</v>
          </cell>
        </row>
        <row r="1520">
          <cell r="A1520" t="str">
            <v>Z08</v>
          </cell>
          <cell r="B1520">
            <v>200021</v>
          </cell>
          <cell r="C1520" t="str">
            <v>MR.A.R.KARNIK</v>
          </cell>
          <cell r="D1520">
            <v>15053</v>
          </cell>
          <cell r="E1520">
            <v>321</v>
          </cell>
          <cell r="G1520" t="e">
            <v>#N/A</v>
          </cell>
        </row>
        <row r="1521">
          <cell r="A1521" t="str">
            <v>Z09</v>
          </cell>
          <cell r="B1521">
            <v>200003</v>
          </cell>
          <cell r="C1521" t="str">
            <v>MR.R.M.RATHI</v>
          </cell>
          <cell r="D1521">
            <v>15033</v>
          </cell>
          <cell r="E1521">
            <v>351</v>
          </cell>
          <cell r="G1521" t="e">
            <v>#N/A</v>
          </cell>
        </row>
        <row r="1522">
          <cell r="A1522" t="str">
            <v>Z09</v>
          </cell>
          <cell r="B1522">
            <v>200035</v>
          </cell>
          <cell r="C1522" t="str">
            <v>MR.J. MEWASINGH  RESIGNED</v>
          </cell>
          <cell r="D1522">
            <v>15068</v>
          </cell>
          <cell r="E1522">
            <v>353</v>
          </cell>
          <cell r="G1522" t="e">
            <v>#N/A</v>
          </cell>
        </row>
        <row r="1523">
          <cell r="A1523" t="str">
            <v>Z10</v>
          </cell>
          <cell r="B1523">
            <v>200009</v>
          </cell>
          <cell r="C1523" t="str">
            <v>DR.A.S.INDULKAR</v>
          </cell>
          <cell r="D1523">
            <v>15037</v>
          </cell>
          <cell r="E1523">
            <v>354</v>
          </cell>
          <cell r="G1523" t="e">
            <v>#N/A</v>
          </cell>
        </row>
        <row r="1524">
          <cell r="A1524" t="str">
            <v>Z11</v>
          </cell>
          <cell r="B1524">
            <v>200032</v>
          </cell>
          <cell r="C1524" t="str">
            <v>DR.ARUNKUMAR.V.DHURI</v>
          </cell>
          <cell r="D1524">
            <v>15072</v>
          </cell>
          <cell r="E1524">
            <v>355</v>
          </cell>
          <cell r="G1524" t="e">
            <v>#N/A</v>
          </cell>
        </row>
        <row r="1525">
          <cell r="A1525" t="str">
            <v>Z12</v>
          </cell>
          <cell r="B1525">
            <v>200042</v>
          </cell>
          <cell r="C1525" t="str">
            <v>DR.K.S.R.K.MURTHY</v>
          </cell>
          <cell r="D1525">
            <v>15080</v>
          </cell>
          <cell r="E1525">
            <v>355</v>
          </cell>
          <cell r="G1525" t="e">
            <v>#N/A</v>
          </cell>
        </row>
        <row r="1526">
          <cell r="A1526" t="str">
            <v>Z13</v>
          </cell>
          <cell r="B1526">
            <v>200038</v>
          </cell>
          <cell r="C1526" t="str">
            <v>DR.SACHIDANANDA BEDI</v>
          </cell>
          <cell r="D1526">
            <v>15076</v>
          </cell>
          <cell r="E1526">
            <v>355</v>
          </cell>
          <cell r="G1526" t="e">
            <v>#N/A</v>
          </cell>
        </row>
        <row r="1527">
          <cell r="A1527" t="str">
            <v>Z14</v>
          </cell>
          <cell r="B1527">
            <v>200001</v>
          </cell>
          <cell r="C1527" t="str">
            <v>DR.V.K.SHARMA RESIGNED</v>
          </cell>
          <cell r="D1527">
            <v>15002</v>
          </cell>
          <cell r="E1527">
            <v>355</v>
          </cell>
          <cell r="G1527" t="e">
            <v>#N/A</v>
          </cell>
        </row>
        <row r="1528">
          <cell r="A1528" t="str">
            <v>Z15</v>
          </cell>
          <cell r="B1528">
            <v>200006</v>
          </cell>
          <cell r="C1528" t="str">
            <v>MR.B.S.AGNIHOTRI</v>
          </cell>
          <cell r="D1528">
            <v>15009</v>
          </cell>
          <cell r="E1528">
            <v>355</v>
          </cell>
          <cell r="G1528" t="e">
            <v>#N/A</v>
          </cell>
        </row>
        <row r="1529">
          <cell r="A1529" t="str">
            <v>Z16</v>
          </cell>
          <cell r="B1529">
            <v>200039</v>
          </cell>
          <cell r="C1529" t="str">
            <v>MR.CHINMOY BHATTACHARYA</v>
          </cell>
          <cell r="D1529">
            <v>15077</v>
          </cell>
          <cell r="E1529">
            <v>366</v>
          </cell>
          <cell r="G1529" t="e">
            <v>#N/A</v>
          </cell>
        </row>
        <row r="1530">
          <cell r="A1530" t="str">
            <v>Z17</v>
          </cell>
          <cell r="B1530">
            <v>200041</v>
          </cell>
          <cell r="C1530" t="str">
            <v>MR.K.KANAGARAJ</v>
          </cell>
          <cell r="D1530">
            <v>15079</v>
          </cell>
          <cell r="E1530">
            <v>367</v>
          </cell>
          <cell r="G1530" t="e">
            <v>#N/A</v>
          </cell>
        </row>
        <row r="1531">
          <cell r="A1531" t="str">
            <v>Z18</v>
          </cell>
          <cell r="B1531">
            <v>200040</v>
          </cell>
          <cell r="C1531" t="str">
            <v>MR.J.N.TRIPATHY</v>
          </cell>
          <cell r="D1531">
            <v>15078</v>
          </cell>
          <cell r="E1531">
            <v>370</v>
          </cell>
          <cell r="G1531" t="e">
            <v>#N/A</v>
          </cell>
        </row>
        <row r="1532">
          <cell r="A1532" t="str">
            <v>Z19</v>
          </cell>
          <cell r="B1532">
            <v>200007</v>
          </cell>
          <cell r="C1532" t="str">
            <v>MR.G.ANANDAM</v>
          </cell>
          <cell r="D1532">
            <v>15035</v>
          </cell>
          <cell r="E1532">
            <v>374</v>
          </cell>
          <cell r="G1532" t="e">
            <v>#N/A</v>
          </cell>
        </row>
        <row r="1533">
          <cell r="A1533" t="str">
            <v>Z20</v>
          </cell>
          <cell r="B1533">
            <v>200031</v>
          </cell>
          <cell r="C1533" t="str">
            <v>MR.N.SUDHAKAR</v>
          </cell>
          <cell r="D1533">
            <v>15071</v>
          </cell>
          <cell r="E1533">
            <v>501</v>
          </cell>
          <cell r="G1533" t="e">
            <v>#N/A</v>
          </cell>
        </row>
        <row r="1534">
          <cell r="A1534" t="str">
            <v>Z21</v>
          </cell>
          <cell r="B1534">
            <v>200025</v>
          </cell>
          <cell r="C1534" t="str">
            <v>MR.RAVI GANGAL</v>
          </cell>
          <cell r="D1534">
            <v>15063</v>
          </cell>
          <cell r="E1534">
            <v>501</v>
          </cell>
          <cell r="G1534" t="e">
            <v>#N/A</v>
          </cell>
        </row>
        <row r="1535">
          <cell r="A1535" t="str">
            <v>Z22</v>
          </cell>
          <cell r="B1535">
            <v>200030</v>
          </cell>
          <cell r="C1535" t="str">
            <v>MR.R.DHANDHUKIA</v>
          </cell>
          <cell r="D1535">
            <v>15070</v>
          </cell>
          <cell r="E1535">
            <v>521</v>
          </cell>
          <cell r="G1535" t="e">
            <v>#N/A</v>
          </cell>
        </row>
        <row r="1536">
          <cell r="A1536" t="str">
            <v>Z23</v>
          </cell>
          <cell r="B1536">
            <v>200002</v>
          </cell>
          <cell r="C1536" t="str">
            <v>DR.K.R.RAMACHANDRAN</v>
          </cell>
          <cell r="D1536">
            <v>15027</v>
          </cell>
          <cell r="E1536">
            <v>601</v>
          </cell>
          <cell r="G1536" t="e">
            <v>#N/A</v>
          </cell>
        </row>
        <row r="1537">
          <cell r="A1537" t="str">
            <v>Z24</v>
          </cell>
          <cell r="B1537">
            <v>200022</v>
          </cell>
          <cell r="C1537" t="str">
            <v>DR.SARVESHWAR DAYAL</v>
          </cell>
          <cell r="D1537">
            <v>15060</v>
          </cell>
          <cell r="E1537">
            <v>106</v>
          </cell>
          <cell r="G1537" t="e">
            <v>#N/A</v>
          </cell>
        </row>
        <row r="1538">
          <cell r="A1538" t="str">
            <v>Z25</v>
          </cell>
          <cell r="B1538">
            <v>200026</v>
          </cell>
          <cell r="C1538" t="str">
            <v>DR.GURUDATT.P.DHARESHWAR</v>
          </cell>
          <cell r="D1538">
            <v>15064</v>
          </cell>
          <cell r="E1538">
            <v>941</v>
          </cell>
          <cell r="G1538" t="e">
            <v>#N/A</v>
          </cell>
        </row>
        <row r="1539">
          <cell r="A1539" t="str">
            <v>Z26</v>
          </cell>
          <cell r="B1539">
            <v>200004</v>
          </cell>
          <cell r="C1539" t="str">
            <v>DR.T.V.RADHAKRISHNAN</v>
          </cell>
          <cell r="D1539">
            <v>15028</v>
          </cell>
          <cell r="E1539">
            <v>941</v>
          </cell>
          <cell r="G1539" t="e">
            <v>#N/A</v>
          </cell>
        </row>
        <row r="1540">
          <cell r="A1540" t="str">
            <v>Z27</v>
          </cell>
          <cell r="B1540">
            <v>200043</v>
          </cell>
          <cell r="C1540" t="str">
            <v>MR.K.T.NEURGAONKAR</v>
          </cell>
          <cell r="D1540">
            <v>15081</v>
          </cell>
          <cell r="E1540">
            <v>941</v>
          </cell>
          <cell r="G1540" t="e">
            <v>#N/A</v>
          </cell>
        </row>
        <row r="1541">
          <cell r="A1541" t="str">
            <v>Z28</v>
          </cell>
          <cell r="B1541">
            <v>200023</v>
          </cell>
          <cell r="C1541" t="str">
            <v>MR.ANIL SAWANT</v>
          </cell>
          <cell r="D1541">
            <v>15061</v>
          </cell>
          <cell r="E1541">
            <v>971</v>
          </cell>
          <cell r="G1541" t="e">
            <v>#N/A</v>
          </cell>
        </row>
        <row r="1542">
          <cell r="A1542" t="str">
            <v>Z29</v>
          </cell>
          <cell r="B1542">
            <v>200020</v>
          </cell>
          <cell r="C1542" t="str">
            <v>MR.PRATIK ROY</v>
          </cell>
          <cell r="D1542">
            <v>15059</v>
          </cell>
          <cell r="E1542">
            <v>971</v>
          </cell>
          <cell r="G1542" t="e">
            <v>#N/A</v>
          </cell>
        </row>
        <row r="1543">
          <cell r="A1543" t="str">
            <v>Z30</v>
          </cell>
          <cell r="B1543">
            <v>200011</v>
          </cell>
          <cell r="C1543" t="str">
            <v>DR.K.K.MAHESHWARI</v>
          </cell>
          <cell r="D1543">
            <v>15041</v>
          </cell>
          <cell r="E1543">
            <v>972</v>
          </cell>
          <cell r="G1543" t="e">
            <v>#N/A</v>
          </cell>
        </row>
        <row r="1544">
          <cell r="A1544" t="str">
            <v>Z31</v>
          </cell>
          <cell r="B1544">
            <v>200016</v>
          </cell>
          <cell r="C1544" t="str">
            <v>MARSHALL.J.MENDONZA</v>
          </cell>
          <cell r="D1544">
            <v>15050</v>
          </cell>
          <cell r="E1544">
            <v>973</v>
          </cell>
          <cell r="G1544" t="e">
            <v>#N/A</v>
          </cell>
        </row>
        <row r="1545">
          <cell r="A1545" t="str">
            <v>Z32</v>
          </cell>
          <cell r="B1545">
            <v>200027</v>
          </cell>
          <cell r="C1545" t="str">
            <v>MR.AMBAR.BASU</v>
          </cell>
          <cell r="D1545">
            <v>15065</v>
          </cell>
          <cell r="E1545">
            <v>973</v>
          </cell>
          <cell r="G1545" t="e">
            <v>#N/A</v>
          </cell>
        </row>
        <row r="1546">
          <cell r="A1546" t="str">
            <v>Z33</v>
          </cell>
          <cell r="B1546">
            <v>200012</v>
          </cell>
          <cell r="C1546" t="str">
            <v>MR.R.C.JAIN</v>
          </cell>
          <cell r="D1546">
            <v>15043</v>
          </cell>
          <cell r="E1546">
            <v>973</v>
          </cell>
          <cell r="G1546" t="e">
            <v>#N/A</v>
          </cell>
        </row>
        <row r="1547">
          <cell r="A1547" t="str">
            <v>Z34</v>
          </cell>
          <cell r="B1547">
            <v>200034</v>
          </cell>
          <cell r="C1547" t="str">
            <v>MR.V.B.DEDHIA</v>
          </cell>
          <cell r="D1547">
            <v>15069</v>
          </cell>
          <cell r="E1547">
            <v>973</v>
          </cell>
          <cell r="G1547" t="e">
            <v>#N/A</v>
          </cell>
        </row>
        <row r="1548">
          <cell r="A1548" t="str">
            <v>Z35</v>
          </cell>
          <cell r="B1548">
            <v>200005</v>
          </cell>
          <cell r="C1548" t="str">
            <v>MR.V.G.PHADKE</v>
          </cell>
          <cell r="D1548">
            <v>15030</v>
          </cell>
          <cell r="E1548">
            <v>973</v>
          </cell>
          <cell r="G1548" t="e">
            <v>#N/A</v>
          </cell>
        </row>
        <row r="1549">
          <cell r="A1549" t="str">
            <v>Z36</v>
          </cell>
          <cell r="B1549">
            <v>200024</v>
          </cell>
          <cell r="C1549" t="str">
            <v>MR.BALAKRISHNAN.V.IYER</v>
          </cell>
          <cell r="D1549">
            <v>15062</v>
          </cell>
          <cell r="E1549">
            <v>392</v>
          </cell>
          <cell r="G1549" t="e">
            <v>#N/A</v>
          </cell>
        </row>
        <row r="1550">
          <cell r="A1550" t="str">
            <v>Z37</v>
          </cell>
          <cell r="B1550">
            <v>200008</v>
          </cell>
          <cell r="C1550" t="str">
            <v>MR.S.M.JAYARAM</v>
          </cell>
          <cell r="D1550">
            <v>15052</v>
          </cell>
          <cell r="E1550">
            <v>393</v>
          </cell>
          <cell r="G1550" t="e">
            <v>#N/A</v>
          </cell>
        </row>
        <row r="1551">
          <cell r="A1551" t="str">
            <v>Z38</v>
          </cell>
          <cell r="B1551">
            <v>200033</v>
          </cell>
          <cell r="C1551" t="str">
            <v>MR.JOS MATHEW   RESIGNED</v>
          </cell>
          <cell r="D1551">
            <v>15073</v>
          </cell>
          <cell r="E1551">
            <v>892</v>
          </cell>
          <cell r="G1551" t="e">
            <v>#N/A</v>
          </cell>
        </row>
        <row r="1552">
          <cell r="A1552" t="str">
            <v>Z39</v>
          </cell>
          <cell r="B1552">
            <v>200010</v>
          </cell>
          <cell r="C1552" t="str">
            <v>MR.M.B.SAWANT</v>
          </cell>
          <cell r="D1552">
            <v>15054</v>
          </cell>
          <cell r="E1552">
            <v>893</v>
          </cell>
          <cell r="G1552" t="e">
            <v>#N/A</v>
          </cell>
        </row>
        <row r="1553">
          <cell r="A1553" t="str">
            <v>Z40</v>
          </cell>
          <cell r="B1553">
            <v>200029</v>
          </cell>
          <cell r="C1553" t="str">
            <v>MR.K.D.KUDVA</v>
          </cell>
          <cell r="D1553">
            <v>15067</v>
          </cell>
          <cell r="E1553">
            <v>182</v>
          </cell>
          <cell r="G1553" t="e">
            <v>#N/A</v>
          </cell>
        </row>
        <row r="1554">
          <cell r="A1554" t="str">
            <v>Z41</v>
          </cell>
          <cell r="B1554">
            <v>200018</v>
          </cell>
          <cell r="C1554" t="str">
            <v>MR. RAJIV  DALVI</v>
          </cell>
          <cell r="D1554">
            <v>15057</v>
          </cell>
          <cell r="E1554">
            <v>983</v>
          </cell>
          <cell r="G1554" t="e">
            <v>#N/A</v>
          </cell>
        </row>
        <row r="1555">
          <cell r="A1555" t="str">
            <v>Z42</v>
          </cell>
          <cell r="B1555">
            <v>200036</v>
          </cell>
          <cell r="C1555" t="str">
            <v>MR.SINHAROY</v>
          </cell>
          <cell r="D1555">
            <v>15074</v>
          </cell>
          <cell r="E1555">
            <v>983</v>
          </cell>
          <cell r="G1555" t="e">
            <v>#N/A</v>
          </cell>
        </row>
        <row r="1556">
          <cell r="A1556" t="str">
            <v>Z43</v>
          </cell>
          <cell r="B1556">
            <v>200013</v>
          </cell>
          <cell r="C1556" t="str">
            <v>MR.P.S.LAHIRI</v>
          </cell>
          <cell r="D1556">
            <v>15045</v>
          </cell>
          <cell r="E1556">
            <v>352</v>
          </cell>
          <cell r="G1556" t="e">
            <v>#N/A</v>
          </cell>
        </row>
        <row r="1557">
          <cell r="A1557" t="str">
            <v>Z44</v>
          </cell>
          <cell r="B1557">
            <v>200048</v>
          </cell>
          <cell r="C1557" t="str">
            <v>MR.V.P.SADEKAR</v>
          </cell>
          <cell r="D1557">
            <v>15086</v>
          </cell>
          <cell r="E1557">
            <v>972</v>
          </cell>
          <cell r="G1557" t="e">
            <v>#N/A</v>
          </cell>
        </row>
        <row r="1558">
          <cell r="A1558" t="str">
            <v>Z45</v>
          </cell>
          <cell r="B1558">
            <v>200047</v>
          </cell>
          <cell r="C1558" t="str">
            <v>MR.R.K.NAGPAL</v>
          </cell>
          <cell r="D1558">
            <v>15085</v>
          </cell>
          <cell r="E1558">
            <v>973</v>
          </cell>
          <cell r="G1558" t="e">
            <v>#N/A</v>
          </cell>
        </row>
        <row r="1559">
          <cell r="A1559" t="str">
            <v>Z46</v>
          </cell>
          <cell r="B1559">
            <v>200050</v>
          </cell>
          <cell r="C1559" t="str">
            <v>MR.MADHAV K. KARVE</v>
          </cell>
          <cell r="D1559">
            <v>15088</v>
          </cell>
          <cell r="E1559">
            <v>906</v>
          </cell>
          <cell r="G1559" t="e">
            <v>#N/A</v>
          </cell>
        </row>
        <row r="1560">
          <cell r="A1560" t="str">
            <v>Z47</v>
          </cell>
          <cell r="B1560">
            <v>200051</v>
          </cell>
          <cell r="C1560" t="str">
            <v>MR.G.SIVARAM</v>
          </cell>
          <cell r="D1560">
            <v>15089</v>
          </cell>
          <cell r="E1560">
            <v>354</v>
          </cell>
          <cell r="G1560" t="e">
            <v>#N/A</v>
          </cell>
        </row>
        <row r="1561">
          <cell r="A1561" t="str">
            <v>Z48</v>
          </cell>
          <cell r="B1561">
            <v>200049</v>
          </cell>
          <cell r="C1561" t="str">
            <v>MR.R.T.POYAREKAR</v>
          </cell>
          <cell r="D1561">
            <v>15087</v>
          </cell>
          <cell r="E1561">
            <v>974</v>
          </cell>
          <cell r="G1561" t="e">
            <v>#N/A</v>
          </cell>
        </row>
        <row r="1562">
          <cell r="A1562" t="str">
            <v>Z49</v>
          </cell>
          <cell r="B1562">
            <v>200053</v>
          </cell>
          <cell r="C1562" t="str">
            <v>MR.I.B. BANSAL</v>
          </cell>
          <cell r="D1562">
            <v>15091</v>
          </cell>
          <cell r="E1562">
            <v>971</v>
          </cell>
          <cell r="G1562" t="e">
            <v>#N/A</v>
          </cell>
        </row>
        <row r="1563">
          <cell r="A1563" t="str">
            <v>Z50</v>
          </cell>
          <cell r="B1563">
            <v>200054</v>
          </cell>
          <cell r="C1563" t="str">
            <v>MR.S.E.BOGHE</v>
          </cell>
          <cell r="D1563">
            <v>15092</v>
          </cell>
          <cell r="E1563">
            <v>941</v>
          </cell>
          <cell r="G1563" t="e">
            <v>#N/A</v>
          </cell>
        </row>
        <row r="1564">
          <cell r="A1564" t="str">
            <v>Z51</v>
          </cell>
          <cell r="B1564">
            <v>200055</v>
          </cell>
          <cell r="C1564" t="str">
            <v>DR.M.V.SRISHYLA</v>
          </cell>
          <cell r="D1564">
            <v>15093</v>
          </cell>
          <cell r="E1564">
            <v>851</v>
          </cell>
          <cell r="G1564" t="e">
            <v>#N/A</v>
          </cell>
        </row>
        <row r="1565">
          <cell r="A1565" t="str">
            <v>Z52</v>
          </cell>
          <cell r="B1565">
            <v>200052</v>
          </cell>
          <cell r="C1565" t="str">
            <v>MR.SAIBAL CHKRABORTY</v>
          </cell>
          <cell r="D1565">
            <v>15090</v>
          </cell>
          <cell r="E1565">
            <v>200</v>
          </cell>
          <cell r="G1565" t="e">
            <v>#N/A</v>
          </cell>
        </row>
        <row r="1566">
          <cell r="A1566" t="str">
            <v>Z54</v>
          </cell>
          <cell r="B1566">
            <v>200056</v>
          </cell>
          <cell r="C1566" t="str">
            <v>MR.ANIL K. KAUSHIK</v>
          </cell>
          <cell r="D1566">
            <v>15094</v>
          </cell>
          <cell r="E1566">
            <v>501</v>
          </cell>
          <cell r="G1566" t="e">
            <v>#N/A</v>
          </cell>
        </row>
        <row r="1567">
          <cell r="A1567" t="str">
            <v>Z55</v>
          </cell>
          <cell r="B1567">
            <v>200057</v>
          </cell>
          <cell r="C1567" t="str">
            <v>MR.SUDHIR SHARMA</v>
          </cell>
          <cell r="D1567">
            <v>15095</v>
          </cell>
          <cell r="E1567">
            <v>892</v>
          </cell>
          <cell r="G1567" t="e">
            <v>#N/A</v>
          </cell>
        </row>
        <row r="1568">
          <cell r="A1568" t="str">
            <v>Z58</v>
          </cell>
          <cell r="B1568">
            <v>200060</v>
          </cell>
          <cell r="C1568" t="str">
            <v>DR.S.S. SAKHALKAR</v>
          </cell>
          <cell r="D1568">
            <v>15098</v>
          </cell>
          <cell r="E1568">
            <v>941</v>
          </cell>
          <cell r="F1568" t="str">
            <v>MUMBAI</v>
          </cell>
          <cell r="G1568" t="e">
            <v>#N/A</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ORMAT"/>
      <sheetName val="SEP "/>
      <sheetName val="MARCH"/>
      <sheetName val="Sheet3"/>
      <sheetName val="Sheet2"/>
      <sheetName val="Sheet1"/>
      <sheetName val="variances"/>
      <sheetName val="RAZ$"/>
      <sheetName val="MARCH-SEP COMPARISION"/>
      <sheetName val="QTES DETAIL AF."/>
    </sheetNames>
    <sheetDataSet>
      <sheetData sheetId="1">
        <row r="8">
          <cell r="A8">
            <v>1</v>
          </cell>
          <cell r="B8" t="str">
            <v>- W.I.P. </v>
          </cell>
          <cell r="E8">
            <v>48455865.25</v>
          </cell>
          <cell r="G8">
            <v>12164690</v>
          </cell>
          <cell r="M8">
            <v>69029624.89</v>
          </cell>
          <cell r="O8">
            <v>129650180.14</v>
          </cell>
          <cell r="P8">
            <v>0</v>
          </cell>
        </row>
        <row r="9">
          <cell r="A9">
            <v>2</v>
          </cell>
          <cell r="B9" t="str">
            <v>- FINISHED GOODS</v>
          </cell>
          <cell r="E9">
            <v>19636331.599999998</v>
          </cell>
          <cell r="G9">
            <v>66753141.32</v>
          </cell>
          <cell r="M9">
            <v>5026324.87</v>
          </cell>
          <cell r="O9">
            <v>91415797.79</v>
          </cell>
          <cell r="P9">
            <v>0</v>
          </cell>
        </row>
        <row r="10">
          <cell r="A10">
            <v>3</v>
          </cell>
          <cell r="B10" t="str">
            <v>- W.I.P.</v>
          </cell>
          <cell r="F10">
            <v>29287768.72</v>
          </cell>
          <cell r="H10">
            <v>6090120</v>
          </cell>
          <cell r="N10">
            <v>53440871.89</v>
          </cell>
          <cell r="O10">
            <v>0</v>
          </cell>
          <cell r="P10">
            <v>88818760.61</v>
          </cell>
        </row>
        <row r="11">
          <cell r="A11">
            <v>4</v>
          </cell>
          <cell r="B11" t="str">
            <v>- FINISHED GOODS</v>
          </cell>
          <cell r="F11">
            <v>21947438.63</v>
          </cell>
          <cell r="H11">
            <v>76398398.32</v>
          </cell>
          <cell r="N11">
            <v>8319125.87</v>
          </cell>
          <cell r="O11">
            <v>0</v>
          </cell>
          <cell r="P11">
            <v>106664962.82</v>
          </cell>
        </row>
        <row r="12">
          <cell r="A12">
            <v>5</v>
          </cell>
          <cell r="B12" t="str">
            <v>PROFIT ON SALE OF ASSETS</v>
          </cell>
          <cell r="P12">
            <v>0</v>
          </cell>
        </row>
        <row r="13">
          <cell r="A13">
            <v>6</v>
          </cell>
          <cell r="B13" t="str">
            <v>LOSS ON SALE OF ASSETS</v>
          </cell>
          <cell r="G13">
            <v>15559</v>
          </cell>
          <cell r="O13">
            <v>15559</v>
          </cell>
        </row>
        <row r="14">
          <cell r="A14">
            <v>7</v>
          </cell>
          <cell r="B14" t="str">
            <v>PROFIT ON SALE OF FA</v>
          </cell>
          <cell r="O14">
            <v>0</v>
          </cell>
          <cell r="P14">
            <v>0</v>
          </cell>
        </row>
        <row r="15">
          <cell r="A15">
            <v>8</v>
          </cell>
          <cell r="B15" t="str">
            <v>LOSS ON SALE OF FA</v>
          </cell>
          <cell r="O15">
            <v>0</v>
          </cell>
        </row>
        <row r="16">
          <cell r="A16">
            <v>5711</v>
          </cell>
          <cell r="B16" t="str">
            <v>LOCAL</v>
          </cell>
          <cell r="F16">
            <v>21627022.5</v>
          </cell>
          <cell r="H16">
            <v>9476839.47</v>
          </cell>
          <cell r="N16">
            <v>88035678.21</v>
          </cell>
          <cell r="O16">
            <v>0</v>
          </cell>
          <cell r="P16">
            <v>88035678.21</v>
          </cell>
        </row>
        <row r="17">
          <cell r="A17">
            <v>5712</v>
          </cell>
          <cell r="B17" t="str">
            <v>INCOME CHEMICAL SALES</v>
          </cell>
          <cell r="O17">
            <v>0</v>
          </cell>
          <cell r="P17">
            <v>0</v>
          </cell>
        </row>
        <row r="18">
          <cell r="A18">
            <v>5713</v>
          </cell>
          <cell r="B18" t="str">
            <v>EXPORTS</v>
          </cell>
          <cell r="D18">
            <v>59211782.35</v>
          </cell>
          <cell r="N18">
            <v>172125</v>
          </cell>
          <cell r="O18">
            <v>0</v>
          </cell>
          <cell r="P18">
            <v>59383907.35</v>
          </cell>
        </row>
        <row r="19">
          <cell r="A19">
            <v>5715</v>
          </cell>
          <cell r="B19" t="str">
            <v>BULK DRUGS</v>
          </cell>
          <cell r="F19">
            <v>1496769</v>
          </cell>
          <cell r="O19">
            <v>0</v>
          </cell>
          <cell r="P19">
            <v>1496769</v>
          </cell>
        </row>
        <row r="20">
          <cell r="A20">
            <v>5717</v>
          </cell>
          <cell r="B20" t="str">
            <v>EXCISE RECOVERED</v>
          </cell>
          <cell r="D20">
            <v>46682179.69</v>
          </cell>
          <cell r="H20">
            <v>2593018.96</v>
          </cell>
          <cell r="N20">
            <v>3710624.04</v>
          </cell>
          <cell r="O20">
            <v>0</v>
          </cell>
          <cell r="P20">
            <v>52985822.69</v>
          </cell>
        </row>
        <row r="21">
          <cell r="A21">
            <v>5721</v>
          </cell>
          <cell r="B21" t="str">
            <v>ACCUMED</v>
          </cell>
          <cell r="D21">
            <v>224906921.25</v>
          </cell>
          <cell r="H21">
            <v>6110400</v>
          </cell>
          <cell r="O21">
            <v>0</v>
          </cell>
          <cell r="P21">
            <v>231017321.25</v>
          </cell>
        </row>
        <row r="22">
          <cell r="A22">
            <v>5722</v>
          </cell>
          <cell r="B22" t="str">
            <v>SERTEC</v>
          </cell>
          <cell r="D22">
            <v>117614492.39</v>
          </cell>
          <cell r="O22">
            <v>0</v>
          </cell>
          <cell r="P22">
            <v>117614492.39</v>
          </cell>
        </row>
        <row r="23">
          <cell r="A23">
            <v>5723</v>
          </cell>
          <cell r="B23" t="str">
            <v>GENERIC</v>
          </cell>
          <cell r="D23">
            <v>2118829.68</v>
          </cell>
          <cell r="O23">
            <v>0</v>
          </cell>
          <cell r="P23">
            <v>2118829.68</v>
          </cell>
        </row>
        <row r="24">
          <cell r="A24">
            <v>5724</v>
          </cell>
          <cell r="B24" t="str">
            <v>EXPORTS</v>
          </cell>
          <cell r="D24">
            <v>43843671.04</v>
          </cell>
          <cell r="O24">
            <v>0</v>
          </cell>
          <cell r="P24">
            <v>43843671.04</v>
          </cell>
        </row>
        <row r="25">
          <cell r="A25">
            <v>5725</v>
          </cell>
          <cell r="B25" t="str">
            <v>PHARMA-DEEMED EXPORTS</v>
          </cell>
          <cell r="D25">
            <v>91700.19</v>
          </cell>
          <cell r="O25">
            <v>0</v>
          </cell>
          <cell r="P25">
            <v>91700.19</v>
          </cell>
        </row>
        <row r="26">
          <cell r="A26">
            <v>5727</v>
          </cell>
          <cell r="B26" t="str">
            <v>EXCISE DUTY--CHEM</v>
          </cell>
          <cell r="F26">
            <v>2701802.48</v>
          </cell>
          <cell r="O26">
            <v>0</v>
          </cell>
          <cell r="P26">
            <v>2701802.48</v>
          </cell>
        </row>
        <row r="27">
          <cell r="A27">
            <v>5729</v>
          </cell>
          <cell r="B27" t="str">
            <v>TRADE DISCOUNT</v>
          </cell>
          <cell r="C27">
            <v>1898412.89</v>
          </cell>
          <cell r="O27">
            <v>1898412.89</v>
          </cell>
          <cell r="P27">
            <v>0</v>
          </cell>
        </row>
        <row r="28">
          <cell r="A28">
            <v>5731</v>
          </cell>
          <cell r="B28" t="str">
            <v>SALES-NET</v>
          </cell>
          <cell r="O28">
            <v>0</v>
          </cell>
          <cell r="P28">
            <v>0</v>
          </cell>
        </row>
        <row r="29">
          <cell r="A29">
            <v>5732</v>
          </cell>
          <cell r="B29" t="str">
            <v>EXPORT - AFFILIATES ***</v>
          </cell>
          <cell r="O29">
            <v>0</v>
          </cell>
          <cell r="P29">
            <v>0</v>
          </cell>
        </row>
        <row r="30">
          <cell r="A30">
            <v>5733</v>
          </cell>
          <cell r="B30" t="str">
            <v>CHEM.TECHNICAL</v>
          </cell>
          <cell r="O30">
            <v>0</v>
          </cell>
          <cell r="P30">
            <v>0</v>
          </cell>
        </row>
        <row r="31">
          <cell r="A31">
            <v>5735</v>
          </cell>
          <cell r="B31" t="str">
            <v>SALES AGRO EXPORTS</v>
          </cell>
          <cell r="O31">
            <v>0</v>
          </cell>
          <cell r="P31">
            <v>0</v>
          </cell>
        </row>
        <row r="32">
          <cell r="A32">
            <v>5736</v>
          </cell>
          <cell r="B32" t="str">
            <v>INCOME AGRO SALES TAX</v>
          </cell>
          <cell r="O32">
            <v>0</v>
          </cell>
          <cell r="P32">
            <v>0</v>
          </cell>
        </row>
        <row r="33">
          <cell r="A33">
            <v>5737</v>
          </cell>
          <cell r="B33" t="str">
            <v>EXCISE DUTY AGRO    ***</v>
          </cell>
          <cell r="O33">
            <v>0</v>
          </cell>
          <cell r="P33">
            <v>0</v>
          </cell>
        </row>
        <row r="34">
          <cell r="A34">
            <v>5738</v>
          </cell>
          <cell r="B34" t="str">
            <v>RETURNS</v>
          </cell>
          <cell r="O34">
            <v>0</v>
          </cell>
          <cell r="P34">
            <v>0</v>
          </cell>
        </row>
        <row r="35">
          <cell r="A35">
            <v>5739</v>
          </cell>
          <cell r="B35" t="str">
            <v>DISCOUNT</v>
          </cell>
          <cell r="O35">
            <v>0</v>
          </cell>
          <cell r="P35">
            <v>0</v>
          </cell>
        </row>
        <row r="36">
          <cell r="A36">
            <v>5741</v>
          </cell>
          <cell r="B36" t="str">
            <v>CONSUMER PRODUCTS</v>
          </cell>
          <cell r="H36">
            <v>8444447.42</v>
          </cell>
          <cell r="O36">
            <v>0</v>
          </cell>
          <cell r="P36">
            <v>8444447.42</v>
          </cell>
        </row>
        <row r="37">
          <cell r="A37">
            <v>5742</v>
          </cell>
          <cell r="B37" t="str">
            <v>SALES - RACUMIN</v>
          </cell>
          <cell r="O37">
            <v>0</v>
          </cell>
          <cell r="P37">
            <v>0</v>
          </cell>
        </row>
        <row r="38">
          <cell r="A38">
            <v>5747</v>
          </cell>
          <cell r="B38" t="str">
            <v>CONSUMER PROD EXCISE</v>
          </cell>
          <cell r="H38">
            <v>3019677.64</v>
          </cell>
          <cell r="O38">
            <v>0</v>
          </cell>
          <cell r="P38">
            <v>3019677.64</v>
          </cell>
        </row>
        <row r="39">
          <cell r="A39">
            <v>5748</v>
          </cell>
          <cell r="B39" t="str">
            <v>EXPORTS</v>
          </cell>
          <cell r="O39">
            <v>0</v>
          </cell>
          <cell r="P39">
            <v>0</v>
          </cell>
        </row>
        <row r="40">
          <cell r="A40">
            <v>5911</v>
          </cell>
          <cell r="B40" t="str">
            <v>INT.ON INVESTMENTS  ***</v>
          </cell>
          <cell r="O40">
            <v>0</v>
          </cell>
          <cell r="P40">
            <v>0</v>
          </cell>
        </row>
        <row r="41">
          <cell r="A41">
            <v>5912</v>
          </cell>
          <cell r="B41" t="str">
            <v>BILL DISCOUNTING </v>
          </cell>
          <cell r="O41">
            <v>0</v>
          </cell>
          <cell r="P41">
            <v>0</v>
          </cell>
        </row>
        <row r="42">
          <cell r="A42">
            <v>5921</v>
          </cell>
          <cell r="B42" t="str">
            <v>INT. ON INT CO DEP.</v>
          </cell>
          <cell r="D42">
            <v>6523047</v>
          </cell>
          <cell r="O42">
            <v>0</v>
          </cell>
          <cell r="P42">
            <v>6523047</v>
          </cell>
        </row>
        <row r="43">
          <cell r="A43">
            <v>5923</v>
          </cell>
          <cell r="B43" t="str">
            <v>INT.ON DEPOSIT</v>
          </cell>
          <cell r="O43">
            <v>0</v>
          </cell>
          <cell r="P43">
            <v>0</v>
          </cell>
        </row>
        <row r="44">
          <cell r="A44">
            <v>5924</v>
          </cell>
          <cell r="B44" t="str">
            <v>INT.ON HSG.LOAN</v>
          </cell>
          <cell r="D44">
            <v>66402.79</v>
          </cell>
          <cell r="F44">
            <v>52165</v>
          </cell>
          <cell r="H44">
            <v>68724.3</v>
          </cell>
          <cell r="N44">
            <v>9626.95</v>
          </cell>
          <cell r="O44">
            <v>0</v>
          </cell>
          <cell r="P44">
            <v>196919.04</v>
          </cell>
        </row>
        <row r="45">
          <cell r="A45">
            <v>5925</v>
          </cell>
          <cell r="B45" t="str">
            <v>INT.ON OTH.LOAN</v>
          </cell>
          <cell r="D45">
            <v>735.12</v>
          </cell>
          <cell r="O45">
            <v>0</v>
          </cell>
          <cell r="P45">
            <v>735.12</v>
          </cell>
        </row>
        <row r="46">
          <cell r="A46">
            <v>5926</v>
          </cell>
          <cell r="B46" t="str">
            <v>INT.ON OTH LOAN</v>
          </cell>
          <cell r="O46">
            <v>0</v>
          </cell>
          <cell r="P46">
            <v>0</v>
          </cell>
        </row>
        <row r="47">
          <cell r="A47">
            <v>5927</v>
          </cell>
          <cell r="B47" t="str">
            <v>OTHER INTEREST</v>
          </cell>
          <cell r="D47">
            <v>718237.91</v>
          </cell>
          <cell r="O47">
            <v>0</v>
          </cell>
          <cell r="P47">
            <v>718237.91</v>
          </cell>
        </row>
        <row r="48">
          <cell r="A48">
            <v>5931</v>
          </cell>
          <cell r="B48" t="str">
            <v>        :FROM U.T.I.</v>
          </cell>
          <cell r="O48">
            <v>0</v>
          </cell>
          <cell r="P48">
            <v>0</v>
          </cell>
        </row>
        <row r="49">
          <cell r="A49">
            <v>5932</v>
          </cell>
          <cell r="B49" t="str">
            <v>        :FROM TRADE INV.**</v>
          </cell>
          <cell r="O49">
            <v>0</v>
          </cell>
          <cell r="P49">
            <v>0</v>
          </cell>
        </row>
        <row r="50">
          <cell r="A50">
            <v>5937</v>
          </cell>
          <cell r="B50" t="str">
            <v>DIVIDEND:FROM SARALA</v>
          </cell>
          <cell r="O50">
            <v>0</v>
          </cell>
          <cell r="P50">
            <v>0</v>
          </cell>
        </row>
        <row r="51">
          <cell r="A51">
            <v>5951</v>
          </cell>
          <cell r="B51" t="str">
            <v>PROFIT ON SALE OF INVEST.</v>
          </cell>
          <cell r="O51">
            <v>0</v>
          </cell>
          <cell r="P51">
            <v>0</v>
          </cell>
        </row>
        <row r="52">
          <cell r="A52">
            <v>5967</v>
          </cell>
          <cell r="B52" t="str">
            <v>PROFIT ON SALE OF AGRO BUS.</v>
          </cell>
          <cell r="O52">
            <v>0</v>
          </cell>
          <cell r="P52">
            <v>0</v>
          </cell>
        </row>
        <row r="53">
          <cell r="A53">
            <v>5971</v>
          </cell>
          <cell r="B53" t="str">
            <v>EXPORT SUBSIDY</v>
          </cell>
          <cell r="D53">
            <v>3875170</v>
          </cell>
          <cell r="O53">
            <v>0</v>
          </cell>
          <cell r="P53">
            <v>3875170</v>
          </cell>
        </row>
        <row r="54">
          <cell r="A54">
            <v>5972</v>
          </cell>
          <cell r="B54" t="str">
            <v>DUTY DRAWBACK</v>
          </cell>
          <cell r="D54">
            <v>76700</v>
          </cell>
          <cell r="O54">
            <v>0</v>
          </cell>
          <cell r="P54">
            <v>76700</v>
          </cell>
        </row>
        <row r="55">
          <cell r="A55">
            <v>5973</v>
          </cell>
          <cell r="B55" t="str">
            <v>EXCISE DUTY REFUND</v>
          </cell>
          <cell r="O55">
            <v>0</v>
          </cell>
          <cell r="P55">
            <v>0</v>
          </cell>
        </row>
        <row r="56">
          <cell r="A56">
            <v>5974</v>
          </cell>
          <cell r="B56" t="str">
            <v>SALES TAX REFUND</v>
          </cell>
          <cell r="D56">
            <v>339714</v>
          </cell>
          <cell r="N56">
            <v>0</v>
          </cell>
          <cell r="O56">
            <v>0</v>
          </cell>
          <cell r="P56">
            <v>339714</v>
          </cell>
        </row>
        <row r="57">
          <cell r="A57">
            <v>5984</v>
          </cell>
          <cell r="B57" t="str">
            <v>--SARALA PHARMA</v>
          </cell>
          <cell r="O57">
            <v>0</v>
          </cell>
          <cell r="P57">
            <v>0</v>
          </cell>
        </row>
        <row r="58">
          <cell r="A58">
            <v>5985</v>
          </cell>
          <cell r="B58" t="str">
            <v>--SIL PHARMA</v>
          </cell>
          <cell r="O58">
            <v>0</v>
          </cell>
          <cell r="P58">
            <v>0</v>
          </cell>
        </row>
        <row r="59">
          <cell r="A59">
            <v>5986</v>
          </cell>
          <cell r="B59" t="str">
            <v>--OTHER</v>
          </cell>
          <cell r="H59">
            <v>85576</v>
          </cell>
          <cell r="O59">
            <v>0</v>
          </cell>
          <cell r="P59">
            <v>85576</v>
          </cell>
        </row>
        <row r="60">
          <cell r="A60">
            <v>5991</v>
          </cell>
          <cell r="B60" t="str">
            <v>SCRAP SALES</v>
          </cell>
          <cell r="F60">
            <v>130604.6</v>
          </cell>
          <cell r="H60">
            <v>147509</v>
          </cell>
          <cell r="O60">
            <v>0</v>
          </cell>
          <cell r="P60">
            <v>278113.6</v>
          </cell>
        </row>
        <row r="61">
          <cell r="A61">
            <v>5993</v>
          </cell>
          <cell r="B61" t="str">
            <v>PROFIT ON EXCHANGE</v>
          </cell>
          <cell r="D61">
            <v>1001647.3</v>
          </cell>
          <cell r="F61">
            <v>48974.16</v>
          </cell>
          <cell r="H61">
            <v>166279</v>
          </cell>
          <cell r="N61">
            <v>24209.5</v>
          </cell>
          <cell r="P61">
            <v>1241109.96</v>
          </cell>
        </row>
        <row r="62">
          <cell r="A62">
            <v>5994</v>
          </cell>
          <cell r="B62" t="str">
            <v>RENTAL INCOME</v>
          </cell>
          <cell r="N62">
            <v>10130</v>
          </cell>
          <cell r="O62">
            <v>0</v>
          </cell>
          <cell r="P62">
            <v>10130</v>
          </cell>
        </row>
        <row r="63">
          <cell r="A63">
            <v>5995</v>
          </cell>
          <cell r="B63" t="str">
            <v>INSURANCE CLAIMS</v>
          </cell>
          <cell r="D63">
            <v>158295</v>
          </cell>
          <cell r="F63">
            <v>545</v>
          </cell>
          <cell r="N63">
            <v>14052</v>
          </cell>
          <cell r="O63">
            <v>0</v>
          </cell>
          <cell r="P63">
            <v>172892</v>
          </cell>
        </row>
        <row r="64">
          <cell r="A64">
            <v>5996</v>
          </cell>
          <cell r="B64" t="str">
            <v>LEASE RENT</v>
          </cell>
          <cell r="O64">
            <v>0</v>
          </cell>
          <cell r="P64">
            <v>0</v>
          </cell>
        </row>
        <row r="65">
          <cell r="A65">
            <v>5997</v>
          </cell>
          <cell r="B65" t="str">
            <v>MISC.INCOME</v>
          </cell>
          <cell r="D65">
            <v>1777617.02</v>
          </cell>
          <cell r="H65">
            <v>814513.98</v>
          </cell>
          <cell r="N65">
            <v>225693</v>
          </cell>
          <cell r="O65">
            <v>0</v>
          </cell>
          <cell r="P65">
            <v>2817824</v>
          </cell>
        </row>
        <row r="66">
          <cell r="A66">
            <v>5998</v>
          </cell>
          <cell r="B66" t="str">
            <v>LIABILITY NO LONGER REQUIRED</v>
          </cell>
          <cell r="O66">
            <v>0</v>
          </cell>
          <cell r="P66">
            <v>0</v>
          </cell>
        </row>
        <row r="67">
          <cell r="A67">
            <v>6111</v>
          </cell>
          <cell r="B67" t="str">
            <v>CHEMICALS</v>
          </cell>
          <cell r="E67">
            <v>35027080.8</v>
          </cell>
          <cell r="M67">
            <v>20849393.27</v>
          </cell>
          <cell r="O67">
            <v>55876474.06999999</v>
          </cell>
          <cell r="P67">
            <v>0</v>
          </cell>
        </row>
        <row r="68">
          <cell r="A68">
            <v>6112</v>
          </cell>
          <cell r="B68" t="str">
            <v>PHARMA</v>
          </cell>
          <cell r="G68">
            <v>98179784.12</v>
          </cell>
          <cell r="O68">
            <v>98179784.12</v>
          </cell>
          <cell r="P68">
            <v>0</v>
          </cell>
        </row>
        <row r="69">
          <cell r="A69">
            <v>6113</v>
          </cell>
          <cell r="B69" t="str">
            <v>AGRO CHEMICAL</v>
          </cell>
          <cell r="O69">
            <v>0</v>
          </cell>
          <cell r="P69">
            <v>0</v>
          </cell>
        </row>
        <row r="70">
          <cell r="A70">
            <v>6161</v>
          </cell>
          <cell r="B70" t="str">
            <v>PACKING MATERIAL</v>
          </cell>
          <cell r="M70">
            <v>470893</v>
          </cell>
          <cell r="O70">
            <v>470893</v>
          </cell>
          <cell r="P70">
            <v>0</v>
          </cell>
        </row>
        <row r="71">
          <cell r="A71">
            <v>6162</v>
          </cell>
          <cell r="B71" t="str">
            <v>PACKING MATERIAL</v>
          </cell>
          <cell r="G71">
            <v>20053960.68</v>
          </cell>
          <cell r="O71">
            <v>20053960.68</v>
          </cell>
          <cell r="P71">
            <v>0</v>
          </cell>
        </row>
        <row r="72">
          <cell r="A72">
            <v>6163</v>
          </cell>
          <cell r="B72" t="str">
            <v>PACKING MATERIAL</v>
          </cell>
          <cell r="O72">
            <v>0</v>
          </cell>
          <cell r="P72">
            <v>0</v>
          </cell>
        </row>
        <row r="73">
          <cell r="A73">
            <v>6191</v>
          </cell>
          <cell r="B73" t="str">
            <v>MATERIAL REDRESSING</v>
          </cell>
          <cell r="O73">
            <v>0</v>
          </cell>
          <cell r="P73">
            <v>0</v>
          </cell>
        </row>
        <row r="74">
          <cell r="A74">
            <v>6193</v>
          </cell>
          <cell r="B74" t="str">
            <v>MATERIAL REDRESSING</v>
          </cell>
          <cell r="G74">
            <v>428934</v>
          </cell>
          <cell r="O74">
            <v>428934</v>
          </cell>
          <cell r="P74">
            <v>0</v>
          </cell>
        </row>
        <row r="75">
          <cell r="A75">
            <v>6221</v>
          </cell>
          <cell r="B75" t="str">
            <v>SARALA</v>
          </cell>
          <cell r="O75">
            <v>0</v>
          </cell>
          <cell r="P75">
            <v>0</v>
          </cell>
        </row>
        <row r="76">
          <cell r="A76">
            <v>6231</v>
          </cell>
          <cell r="B76" t="str">
            <v>SIL</v>
          </cell>
          <cell r="G76">
            <v>34676238</v>
          </cell>
          <cell r="O76">
            <v>34676238</v>
          </cell>
          <cell r="P76">
            <v>0</v>
          </cell>
        </row>
        <row r="77">
          <cell r="A77">
            <v>6232</v>
          </cell>
          <cell r="B77" t="str">
            <v>COST OF RACUMIN</v>
          </cell>
          <cell r="O77">
            <v>0</v>
          </cell>
          <cell r="P77">
            <v>0</v>
          </cell>
        </row>
        <row r="78">
          <cell r="A78">
            <v>6251</v>
          </cell>
          <cell r="B78" t="str">
            <v>COST OF TRADED GOODS</v>
          </cell>
          <cell r="O78">
            <v>0</v>
          </cell>
          <cell r="P78">
            <v>0</v>
          </cell>
        </row>
        <row r="79">
          <cell r="A79">
            <v>6252</v>
          </cell>
          <cell r="B79" t="str">
            <v>COST OF TRADED GOODS</v>
          </cell>
          <cell r="O79">
            <v>0</v>
          </cell>
          <cell r="P79">
            <v>0</v>
          </cell>
        </row>
        <row r="80">
          <cell r="A80">
            <v>6253</v>
          </cell>
          <cell r="B80" t="str">
            <v>OTHERS-AGRO 3RD PARTY</v>
          </cell>
          <cell r="O80">
            <v>0</v>
          </cell>
          <cell r="P80">
            <v>0</v>
          </cell>
        </row>
        <row r="81">
          <cell r="A81">
            <v>6259</v>
          </cell>
          <cell r="B81" t="str">
            <v>OTHERS-TRADED GOODS</v>
          </cell>
          <cell r="O81">
            <v>0</v>
          </cell>
          <cell r="P81">
            <v>0</v>
          </cell>
        </row>
        <row r="82">
          <cell r="A82">
            <v>6261</v>
          </cell>
          <cell r="B82" t="str">
            <v>OTHERS-TRADING</v>
          </cell>
          <cell r="O82">
            <v>0</v>
          </cell>
          <cell r="P82">
            <v>0</v>
          </cell>
        </row>
        <row r="83">
          <cell r="A83">
            <v>6291</v>
          </cell>
          <cell r="B83" t="str">
            <v>OTHERS-PSYLLIUM HUSK</v>
          </cell>
          <cell r="O83">
            <v>0</v>
          </cell>
          <cell r="P83">
            <v>0</v>
          </cell>
        </row>
        <row r="84">
          <cell r="A84">
            <v>6411</v>
          </cell>
          <cell r="B84" t="str">
            <v>SALARIES</v>
          </cell>
          <cell r="C84">
            <v>16312227.64</v>
          </cell>
          <cell r="E84">
            <v>8375822</v>
          </cell>
          <cell r="G84">
            <v>2750601.33</v>
          </cell>
          <cell r="M84">
            <v>3919037.58</v>
          </cell>
          <cell r="O84">
            <v>31357688.549999997</v>
          </cell>
          <cell r="P84">
            <v>0</v>
          </cell>
        </row>
        <row r="85">
          <cell r="A85">
            <v>6412</v>
          </cell>
          <cell r="B85" t="str">
            <v>DEARNESS ALLOW.</v>
          </cell>
          <cell r="G85">
            <v>644417.77</v>
          </cell>
          <cell r="M85">
            <v>206743.84</v>
          </cell>
          <cell r="O85">
            <v>851161.61</v>
          </cell>
          <cell r="P85">
            <v>0</v>
          </cell>
        </row>
        <row r="86">
          <cell r="A86">
            <v>6413</v>
          </cell>
          <cell r="B86" t="str">
            <v>BONUS</v>
          </cell>
          <cell r="C86">
            <v>321431</v>
          </cell>
          <cell r="E86">
            <v>109906</v>
          </cell>
          <cell r="G86">
            <v>280374</v>
          </cell>
          <cell r="M86">
            <v>56779</v>
          </cell>
          <cell r="O86">
            <v>768490</v>
          </cell>
          <cell r="P86">
            <v>0</v>
          </cell>
        </row>
        <row r="87">
          <cell r="A87">
            <v>6414</v>
          </cell>
          <cell r="B87" t="str">
            <v>INCENTIVES </v>
          </cell>
          <cell r="C87">
            <v>1656965.5</v>
          </cell>
          <cell r="E87">
            <v>5000</v>
          </cell>
          <cell r="G87">
            <v>7500</v>
          </cell>
          <cell r="M87">
            <v>7500</v>
          </cell>
          <cell r="O87">
            <v>1676965.5</v>
          </cell>
          <cell r="P87">
            <v>0</v>
          </cell>
        </row>
        <row r="88">
          <cell r="A88">
            <v>6415</v>
          </cell>
          <cell r="B88" t="str">
            <v>EX-GRATIA</v>
          </cell>
          <cell r="C88">
            <v>381065</v>
          </cell>
          <cell r="E88">
            <v>153886</v>
          </cell>
          <cell r="G88">
            <v>273.58</v>
          </cell>
          <cell r="M88">
            <v>77444.41</v>
          </cell>
          <cell r="O88">
            <v>612668.99</v>
          </cell>
          <cell r="P88">
            <v>0</v>
          </cell>
        </row>
        <row r="89">
          <cell r="A89">
            <v>6416</v>
          </cell>
          <cell r="B89" t="str">
            <v>LEAVE SALARY</v>
          </cell>
          <cell r="C89">
            <v>1224865.3</v>
          </cell>
          <cell r="E89">
            <v>845210</v>
          </cell>
          <cell r="G89">
            <v>87997.73</v>
          </cell>
          <cell r="M89">
            <v>14541.5</v>
          </cell>
          <cell r="O89">
            <v>2172614.53</v>
          </cell>
          <cell r="P89">
            <v>0</v>
          </cell>
        </row>
        <row r="90">
          <cell r="A90">
            <v>6417</v>
          </cell>
          <cell r="B90" t="str">
            <v>COMMISSION</v>
          </cell>
          <cell r="M90">
            <v>1345197</v>
          </cell>
          <cell r="O90">
            <v>1345197</v>
          </cell>
          <cell r="P90">
            <v>0</v>
          </cell>
        </row>
        <row r="91">
          <cell r="A91">
            <v>6418</v>
          </cell>
          <cell r="B91" t="str">
            <v>SPL. ALLOW.-UNCOVERED</v>
          </cell>
          <cell r="C91">
            <v>6936434.71</v>
          </cell>
          <cell r="E91">
            <v>2731741.33</v>
          </cell>
          <cell r="G91">
            <v>674992.45</v>
          </cell>
          <cell r="M91">
            <v>1956788.52</v>
          </cell>
          <cell r="O91">
            <v>12299957.009999998</v>
          </cell>
          <cell r="P91">
            <v>0</v>
          </cell>
        </row>
        <row r="92">
          <cell r="A92">
            <v>6419</v>
          </cell>
          <cell r="B92" t="str">
            <v>SERVICE PAY</v>
          </cell>
          <cell r="E92">
            <v>30107.5</v>
          </cell>
          <cell r="M92">
            <v>10367161</v>
          </cell>
          <cell r="O92">
            <v>10397268.5</v>
          </cell>
          <cell r="P92">
            <v>0</v>
          </cell>
        </row>
        <row r="93">
          <cell r="A93">
            <v>6421</v>
          </cell>
          <cell r="B93" t="str">
            <v>AWARDS</v>
          </cell>
          <cell r="E93">
            <v>3000</v>
          </cell>
          <cell r="O93">
            <v>3000</v>
          </cell>
          <cell r="P93">
            <v>0</v>
          </cell>
        </row>
        <row r="94">
          <cell r="A94">
            <v>6422</v>
          </cell>
          <cell r="B94" t="str">
            <v>SPL. ALLOW.-COVERED</v>
          </cell>
          <cell r="E94">
            <v>359336.46</v>
          </cell>
          <cell r="G94">
            <v>634021.3</v>
          </cell>
          <cell r="M94">
            <v>131207.23</v>
          </cell>
          <cell r="O94">
            <v>1124564.99</v>
          </cell>
          <cell r="P94">
            <v>0</v>
          </cell>
        </row>
        <row r="95">
          <cell r="A95">
            <v>6441</v>
          </cell>
          <cell r="B95" t="str">
            <v>RENT ALLOWANCE</v>
          </cell>
          <cell r="C95">
            <v>5063037.62</v>
          </cell>
          <cell r="E95">
            <v>1931890.27</v>
          </cell>
          <cell r="G95">
            <v>1401741.79</v>
          </cell>
          <cell r="M95">
            <v>1290507.46</v>
          </cell>
          <cell r="O95">
            <v>9687177.14</v>
          </cell>
          <cell r="P95">
            <v>0</v>
          </cell>
        </row>
        <row r="96">
          <cell r="A96">
            <v>6442</v>
          </cell>
          <cell r="B96" t="str">
            <v>ED. ALLOWANCE</v>
          </cell>
          <cell r="C96">
            <v>1362153.94</v>
          </cell>
          <cell r="E96">
            <v>804518.06</v>
          </cell>
          <cell r="G96">
            <v>419197.21</v>
          </cell>
          <cell r="M96">
            <v>358973.35</v>
          </cell>
          <cell r="O96">
            <v>2944842.56</v>
          </cell>
          <cell r="P96">
            <v>0</v>
          </cell>
        </row>
        <row r="97">
          <cell r="A97">
            <v>6443</v>
          </cell>
          <cell r="B97" t="str">
            <v>L.T.A.</v>
          </cell>
          <cell r="C97">
            <v>2108208</v>
          </cell>
          <cell r="E97">
            <v>989739</v>
          </cell>
          <cell r="G97">
            <v>66250</v>
          </cell>
          <cell r="M97">
            <v>415080</v>
          </cell>
          <cell r="O97">
            <v>3579277</v>
          </cell>
          <cell r="P97">
            <v>0</v>
          </cell>
        </row>
        <row r="98">
          <cell r="A98">
            <v>6444</v>
          </cell>
          <cell r="B98" t="str">
            <v>CONVEY.ALLOWANCE</v>
          </cell>
          <cell r="C98">
            <v>416178.85</v>
          </cell>
          <cell r="E98">
            <v>346715.25</v>
          </cell>
          <cell r="G98">
            <v>111703.16</v>
          </cell>
          <cell r="M98">
            <v>270824.11</v>
          </cell>
          <cell r="O98">
            <v>1145421.37</v>
          </cell>
          <cell r="P98">
            <v>0</v>
          </cell>
        </row>
        <row r="99">
          <cell r="A99">
            <v>6445</v>
          </cell>
          <cell r="B99" t="str">
            <v>HARZARDOUS ALL.</v>
          </cell>
          <cell r="E99">
            <v>31449.48</v>
          </cell>
          <cell r="O99">
            <v>31449.48</v>
          </cell>
          <cell r="P99">
            <v>0</v>
          </cell>
        </row>
        <row r="100">
          <cell r="A100">
            <v>6446</v>
          </cell>
          <cell r="B100" t="str">
            <v>SHIFT ALLOWANCE</v>
          </cell>
          <cell r="E100">
            <v>144385.58</v>
          </cell>
          <cell r="O100">
            <v>144385.58</v>
          </cell>
          <cell r="P100">
            <v>0</v>
          </cell>
        </row>
        <row r="101">
          <cell r="A101">
            <v>6447</v>
          </cell>
          <cell r="B101" t="str">
            <v>LOCATION ALLOWANCE</v>
          </cell>
          <cell r="O101">
            <v>0</v>
          </cell>
          <cell r="P101">
            <v>0</v>
          </cell>
        </row>
        <row r="102">
          <cell r="A102">
            <v>6448</v>
          </cell>
          <cell r="B102" t="str">
            <v>ACTING ALLOWANCE</v>
          </cell>
          <cell r="O102">
            <v>0</v>
          </cell>
          <cell r="P102">
            <v>0</v>
          </cell>
        </row>
        <row r="103">
          <cell r="A103">
            <v>6449</v>
          </cell>
          <cell r="B103" t="str">
            <v>SUBSISTANCE ALLOWANCE</v>
          </cell>
          <cell r="E103">
            <v>107926.08</v>
          </cell>
          <cell r="O103">
            <v>107926.08</v>
          </cell>
          <cell r="P103">
            <v>0</v>
          </cell>
        </row>
        <row r="104">
          <cell r="A104">
            <v>6452</v>
          </cell>
          <cell r="B104" t="str">
            <v>FACTORY ALLOWANCE.</v>
          </cell>
          <cell r="G104">
            <v>600231.6</v>
          </cell>
          <cell r="M104">
            <v>219821.16</v>
          </cell>
          <cell r="O104">
            <v>820052.76</v>
          </cell>
          <cell r="P104">
            <v>0</v>
          </cell>
        </row>
        <row r="105">
          <cell r="A105">
            <v>6453</v>
          </cell>
          <cell r="B105" t="str">
            <v>BOOKS ALLOWANCE</v>
          </cell>
          <cell r="C105">
            <v>12000</v>
          </cell>
          <cell r="E105">
            <v>208050</v>
          </cell>
          <cell r="O105">
            <v>220050</v>
          </cell>
          <cell r="P105">
            <v>0</v>
          </cell>
        </row>
        <row r="106">
          <cell r="A106">
            <v>6454</v>
          </cell>
          <cell r="B106" t="str">
            <v>LUNCH ALLOWANCE</v>
          </cell>
          <cell r="C106">
            <v>6750</v>
          </cell>
          <cell r="O106">
            <v>6750</v>
          </cell>
          <cell r="P106">
            <v>0</v>
          </cell>
        </row>
        <row r="107">
          <cell r="A107">
            <v>6511</v>
          </cell>
          <cell r="B107" t="str">
            <v>GOVT. P.F.</v>
          </cell>
          <cell r="C107">
            <v>863237</v>
          </cell>
          <cell r="E107">
            <v>511005</v>
          </cell>
          <cell r="G107">
            <v>169415</v>
          </cell>
          <cell r="M107">
            <v>280268</v>
          </cell>
          <cell r="O107">
            <v>1823925</v>
          </cell>
          <cell r="P107">
            <v>0</v>
          </cell>
        </row>
        <row r="108">
          <cell r="A108">
            <v>6512</v>
          </cell>
          <cell r="B108" t="str">
            <v>SIL P.F.</v>
          </cell>
          <cell r="C108">
            <v>37887</v>
          </cell>
          <cell r="E108">
            <v>78405</v>
          </cell>
          <cell r="O108">
            <v>116292</v>
          </cell>
          <cell r="P108">
            <v>0</v>
          </cell>
        </row>
        <row r="109">
          <cell r="A109">
            <v>6518</v>
          </cell>
          <cell r="B109" t="str">
            <v>F.P.F          </v>
          </cell>
          <cell r="C109">
            <v>1031719</v>
          </cell>
          <cell r="E109">
            <v>27033</v>
          </cell>
          <cell r="G109">
            <v>3246</v>
          </cell>
          <cell r="M109">
            <v>95484</v>
          </cell>
          <cell r="O109">
            <v>1157482</v>
          </cell>
          <cell r="P109">
            <v>0</v>
          </cell>
        </row>
        <row r="110">
          <cell r="A110">
            <v>6519</v>
          </cell>
          <cell r="B110" t="str">
            <v>F.P.S.</v>
          </cell>
          <cell r="E110">
            <v>472805</v>
          </cell>
          <cell r="G110">
            <v>218165</v>
          </cell>
          <cell r="M110">
            <v>120821</v>
          </cell>
          <cell r="O110">
            <v>811791</v>
          </cell>
          <cell r="P110">
            <v>0</v>
          </cell>
        </row>
        <row r="111">
          <cell r="A111">
            <v>6521</v>
          </cell>
          <cell r="B111" t="str">
            <v>SUPER A.F.</v>
          </cell>
          <cell r="C111">
            <v>1716823</v>
          </cell>
          <cell r="E111">
            <v>617412</v>
          </cell>
          <cell r="G111">
            <v>255946</v>
          </cell>
          <cell r="M111">
            <v>492964</v>
          </cell>
          <cell r="O111">
            <v>3083145</v>
          </cell>
          <cell r="P111">
            <v>0</v>
          </cell>
        </row>
        <row r="112">
          <cell r="A112">
            <v>6531</v>
          </cell>
          <cell r="B112" t="str">
            <v>STAFF G.F.</v>
          </cell>
          <cell r="C112">
            <v>1236000</v>
          </cell>
          <cell r="O112">
            <v>1236000</v>
          </cell>
          <cell r="P112">
            <v>0</v>
          </cell>
        </row>
        <row r="113">
          <cell r="A113">
            <v>6534</v>
          </cell>
          <cell r="B113" t="str">
            <v>L.W. FUND</v>
          </cell>
          <cell r="C113">
            <v>756</v>
          </cell>
          <cell r="E113">
            <v>13848</v>
          </cell>
          <cell r="O113">
            <v>14604</v>
          </cell>
          <cell r="P113">
            <v>0</v>
          </cell>
        </row>
        <row r="114">
          <cell r="A114">
            <v>6611</v>
          </cell>
          <cell r="B114" t="str">
            <v>MEDICAL</v>
          </cell>
          <cell r="C114">
            <v>1108155.13</v>
          </cell>
          <cell r="E114">
            <v>694131.6</v>
          </cell>
          <cell r="G114">
            <v>423120.27</v>
          </cell>
          <cell r="M114">
            <v>439197.33</v>
          </cell>
          <cell r="O114">
            <v>2664604.33</v>
          </cell>
          <cell r="P114">
            <v>0</v>
          </cell>
        </row>
        <row r="115">
          <cell r="A115">
            <v>6612</v>
          </cell>
          <cell r="B115" t="str">
            <v>CANTEEN</v>
          </cell>
          <cell r="C115">
            <v>664920.06</v>
          </cell>
          <cell r="E115">
            <v>1842908.26</v>
          </cell>
          <cell r="G115">
            <v>770606.61</v>
          </cell>
          <cell r="M115">
            <v>603415.13</v>
          </cell>
          <cell r="O115">
            <v>3881850.06</v>
          </cell>
          <cell r="P115">
            <v>0</v>
          </cell>
        </row>
        <row r="116">
          <cell r="A116">
            <v>6613</v>
          </cell>
          <cell r="B116" t="str">
            <v>LAUNDRY</v>
          </cell>
          <cell r="C116">
            <v>6108</v>
          </cell>
          <cell r="E116">
            <v>85640.4</v>
          </cell>
          <cell r="G116">
            <v>125078.7</v>
          </cell>
          <cell r="M116">
            <v>18696</v>
          </cell>
          <cell r="O116">
            <v>235523.1</v>
          </cell>
          <cell r="P116">
            <v>0</v>
          </cell>
        </row>
        <row r="117">
          <cell r="A117">
            <v>6614</v>
          </cell>
          <cell r="B117" t="str">
            <v>UNIFORMS</v>
          </cell>
          <cell r="E117">
            <v>196968</v>
          </cell>
          <cell r="G117">
            <v>124640</v>
          </cell>
          <cell r="M117">
            <v>23073</v>
          </cell>
          <cell r="O117">
            <v>344681</v>
          </cell>
          <cell r="P117">
            <v>0</v>
          </cell>
        </row>
        <row r="118">
          <cell r="A118">
            <v>6615</v>
          </cell>
          <cell r="B118" t="str">
            <v>TRANSPORT CHARGES</v>
          </cell>
          <cell r="C118">
            <v>750</v>
          </cell>
          <cell r="E118">
            <v>1226261.75</v>
          </cell>
          <cell r="G118">
            <v>1002392.25</v>
          </cell>
          <cell r="M118">
            <v>470576</v>
          </cell>
          <cell r="O118">
            <v>2699980</v>
          </cell>
          <cell r="P118">
            <v>0</v>
          </cell>
        </row>
        <row r="119">
          <cell r="A119">
            <v>6616</v>
          </cell>
          <cell r="B119" t="str">
            <v> TRAINING EXPENSES</v>
          </cell>
          <cell r="C119">
            <v>1062658.08</v>
          </cell>
          <cell r="E119">
            <v>45550</v>
          </cell>
          <cell r="G119">
            <v>3625</v>
          </cell>
          <cell r="M119">
            <v>15100</v>
          </cell>
          <cell r="O119">
            <v>1126933.08</v>
          </cell>
          <cell r="P119">
            <v>0</v>
          </cell>
        </row>
        <row r="120">
          <cell r="A120">
            <v>6618</v>
          </cell>
          <cell r="B120" t="str">
            <v>CONT. TO ESIS</v>
          </cell>
          <cell r="C120">
            <v>371394.05</v>
          </cell>
          <cell r="E120">
            <v>19882.5</v>
          </cell>
          <cell r="G120">
            <v>147013.25</v>
          </cell>
          <cell r="M120">
            <v>34973.85</v>
          </cell>
          <cell r="O120">
            <v>573263.65</v>
          </cell>
          <cell r="P120">
            <v>0</v>
          </cell>
        </row>
        <row r="121">
          <cell r="A121">
            <v>6619</v>
          </cell>
          <cell r="B121" t="str">
            <v>WELFARE OTHERS</v>
          </cell>
          <cell r="C121">
            <v>770303</v>
          </cell>
          <cell r="E121">
            <v>325447</v>
          </cell>
          <cell r="M121">
            <v>491251</v>
          </cell>
          <cell r="O121">
            <v>1587001</v>
          </cell>
          <cell r="P121">
            <v>0</v>
          </cell>
        </row>
        <row r="122">
          <cell r="A122">
            <v>6621</v>
          </cell>
          <cell r="B122" t="str">
            <v>LUNCH ALLOWANCE</v>
          </cell>
          <cell r="E122">
            <v>419880.26</v>
          </cell>
          <cell r="O122">
            <v>419880.26</v>
          </cell>
          <cell r="P122">
            <v>0</v>
          </cell>
        </row>
        <row r="123">
          <cell r="A123">
            <v>6711</v>
          </cell>
          <cell r="B123" t="str">
            <v>CENTRAL EXCISE </v>
          </cell>
          <cell r="E123">
            <v>7317214.25</v>
          </cell>
          <cell r="N123">
            <v>37341</v>
          </cell>
          <cell r="O123">
            <v>7317214.25</v>
          </cell>
          <cell r="P123">
            <v>37341</v>
          </cell>
        </row>
        <row r="124">
          <cell r="A124">
            <v>6712</v>
          </cell>
          <cell r="B124" t="str">
            <v>CENTRAL EXCISE </v>
          </cell>
          <cell r="G124">
            <v>50332888.88</v>
          </cell>
          <cell r="O124">
            <v>50332888.88</v>
          </cell>
          <cell r="P124">
            <v>0</v>
          </cell>
        </row>
        <row r="125">
          <cell r="A125">
            <v>6713</v>
          </cell>
          <cell r="B125" t="str">
            <v>CENTRAL EXCISE </v>
          </cell>
          <cell r="O125">
            <v>0</v>
          </cell>
          <cell r="P125">
            <v>0</v>
          </cell>
        </row>
        <row r="126">
          <cell r="A126">
            <v>6752</v>
          </cell>
          <cell r="B126" t="str">
            <v>STATE EXCISE</v>
          </cell>
          <cell r="G126">
            <v>3494172</v>
          </cell>
          <cell r="O126">
            <v>3494172</v>
          </cell>
          <cell r="P126">
            <v>0</v>
          </cell>
        </row>
        <row r="127">
          <cell r="A127">
            <v>6811</v>
          </cell>
          <cell r="B127" t="str">
            <v>STORES CONSUMED </v>
          </cell>
          <cell r="O127">
            <v>0</v>
          </cell>
          <cell r="P127">
            <v>0</v>
          </cell>
        </row>
        <row r="128">
          <cell r="A128">
            <v>6812</v>
          </cell>
          <cell r="B128" t="str">
            <v>STORES CONSUMED </v>
          </cell>
          <cell r="M128">
            <v>5162</v>
          </cell>
          <cell r="O128">
            <v>5162</v>
          </cell>
          <cell r="P128">
            <v>0</v>
          </cell>
        </row>
        <row r="129">
          <cell r="A129">
            <v>6813</v>
          </cell>
          <cell r="B129" t="str">
            <v>INDIRECT MATERIALS</v>
          </cell>
          <cell r="E129">
            <v>2518857.18</v>
          </cell>
          <cell r="G129">
            <v>1780185.61</v>
          </cell>
          <cell r="M129">
            <v>2583355.27</v>
          </cell>
          <cell r="O129">
            <v>6882398.0600000005</v>
          </cell>
          <cell r="P129">
            <v>0</v>
          </cell>
        </row>
        <row r="130">
          <cell r="A130">
            <v>6814</v>
          </cell>
          <cell r="B130" t="str">
            <v>INDIRECT MATERIALS</v>
          </cell>
          <cell r="O130">
            <v>0</v>
          </cell>
          <cell r="P130">
            <v>0</v>
          </cell>
        </row>
        <row r="131">
          <cell r="A131">
            <v>6815</v>
          </cell>
          <cell r="B131" t="str">
            <v>LAB. CHEMICALS</v>
          </cell>
          <cell r="E131">
            <v>1552479.57</v>
          </cell>
          <cell r="G131">
            <v>447808</v>
          </cell>
          <cell r="M131">
            <v>1422400.97</v>
          </cell>
          <cell r="O131">
            <v>3422688.54</v>
          </cell>
          <cell r="P131">
            <v>0</v>
          </cell>
        </row>
        <row r="132">
          <cell r="A132">
            <v>6817</v>
          </cell>
          <cell r="B132" t="str">
            <v>GLASSWARE</v>
          </cell>
          <cell r="E132">
            <v>71423.49</v>
          </cell>
          <cell r="G132">
            <v>97634</v>
          </cell>
          <cell r="M132">
            <v>130602.99</v>
          </cell>
          <cell r="O132">
            <v>299660.48</v>
          </cell>
          <cell r="P132">
            <v>0</v>
          </cell>
        </row>
        <row r="133">
          <cell r="A133">
            <v>6818</v>
          </cell>
          <cell r="B133" t="str">
            <v>CONS GLASSWARE</v>
          </cell>
          <cell r="O133">
            <v>0</v>
          </cell>
          <cell r="P133">
            <v>0</v>
          </cell>
        </row>
        <row r="134">
          <cell r="A134">
            <v>6831</v>
          </cell>
          <cell r="B134" t="str">
            <v>ELECTRICITY</v>
          </cell>
          <cell r="C134">
            <v>373285.04</v>
          </cell>
          <cell r="G134">
            <v>67471</v>
          </cell>
          <cell r="M134">
            <v>1993818</v>
          </cell>
          <cell r="O134">
            <v>2434574.04</v>
          </cell>
          <cell r="P134">
            <v>0</v>
          </cell>
        </row>
        <row r="135">
          <cell r="A135">
            <v>6832</v>
          </cell>
          <cell r="B135" t="str">
            <v>FUEL </v>
          </cell>
          <cell r="E135">
            <v>1708114</v>
          </cell>
          <cell r="G135">
            <v>259271.83</v>
          </cell>
          <cell r="M135">
            <v>224327</v>
          </cell>
          <cell r="O135">
            <v>2191712.83</v>
          </cell>
          <cell r="P135">
            <v>0</v>
          </cell>
        </row>
        <row r="136">
          <cell r="A136">
            <v>6833</v>
          </cell>
          <cell r="B136" t="str">
            <v>POWER </v>
          </cell>
          <cell r="E136">
            <v>3562380</v>
          </cell>
          <cell r="G136">
            <v>4288338.16</v>
          </cell>
          <cell r="M136">
            <v>6579386.45</v>
          </cell>
          <cell r="O136">
            <v>14430104.61</v>
          </cell>
          <cell r="P136">
            <v>0</v>
          </cell>
        </row>
        <row r="137">
          <cell r="A137">
            <v>6834</v>
          </cell>
          <cell r="B137" t="str">
            <v>GAS</v>
          </cell>
          <cell r="G137">
            <v>1137834.35</v>
          </cell>
          <cell r="M137">
            <v>1731921</v>
          </cell>
          <cell r="O137">
            <v>2869755.35</v>
          </cell>
          <cell r="P137">
            <v>0</v>
          </cell>
        </row>
        <row r="138">
          <cell r="A138">
            <v>6835</v>
          </cell>
          <cell r="B138" t="str">
            <v>WATER CHARGES</v>
          </cell>
          <cell r="C138">
            <v>60</v>
          </cell>
          <cell r="E138">
            <v>613864</v>
          </cell>
          <cell r="G138">
            <v>445579.38</v>
          </cell>
          <cell r="M138">
            <v>1252460</v>
          </cell>
          <cell r="O138">
            <v>2311963.38</v>
          </cell>
          <cell r="P138">
            <v>0</v>
          </cell>
        </row>
        <row r="139">
          <cell r="A139">
            <v>6852</v>
          </cell>
          <cell r="B139" t="str">
            <v>PROCESSING CHARGES</v>
          </cell>
          <cell r="M139">
            <v>2568253</v>
          </cell>
          <cell r="O139">
            <v>2568253</v>
          </cell>
          <cell r="P139">
            <v>0</v>
          </cell>
        </row>
        <row r="140">
          <cell r="A140">
            <v>6853</v>
          </cell>
          <cell r="B140" t="str">
            <v>PROCESSING CHARGES</v>
          </cell>
          <cell r="G140">
            <v>5106400</v>
          </cell>
          <cell r="O140">
            <v>5106400</v>
          </cell>
          <cell r="P140">
            <v>0</v>
          </cell>
        </row>
        <row r="141">
          <cell r="A141">
            <v>6854</v>
          </cell>
          <cell r="B141" t="str">
            <v>PROCESSING CHARGES</v>
          </cell>
          <cell r="O141">
            <v>0</v>
          </cell>
          <cell r="P141">
            <v>0</v>
          </cell>
        </row>
        <row r="142">
          <cell r="A142">
            <v>6911</v>
          </cell>
          <cell r="B142" t="str">
            <v>OFFICE RENT</v>
          </cell>
          <cell r="C142">
            <v>604640</v>
          </cell>
          <cell r="M142">
            <v>128952</v>
          </cell>
          <cell r="O142">
            <v>733592</v>
          </cell>
          <cell r="P142">
            <v>0</v>
          </cell>
        </row>
        <row r="143">
          <cell r="A143">
            <v>6912</v>
          </cell>
          <cell r="B143" t="str">
            <v>RES. RENT</v>
          </cell>
          <cell r="C143">
            <v>1404646</v>
          </cell>
          <cell r="E143">
            <v>382176</v>
          </cell>
          <cell r="G143">
            <v>92700</v>
          </cell>
          <cell r="M143">
            <v>1435251</v>
          </cell>
          <cell r="O143">
            <v>3314773</v>
          </cell>
          <cell r="P143">
            <v>0</v>
          </cell>
        </row>
        <row r="144">
          <cell r="A144">
            <v>6913</v>
          </cell>
          <cell r="B144" t="str">
            <v>RENT--OTHERS</v>
          </cell>
          <cell r="O144">
            <v>0</v>
          </cell>
          <cell r="P144">
            <v>0</v>
          </cell>
        </row>
        <row r="145">
          <cell r="A145">
            <v>6917</v>
          </cell>
          <cell r="B145" t="str">
            <v>RENT CYLINDERS</v>
          </cell>
          <cell r="O145">
            <v>0</v>
          </cell>
          <cell r="P145">
            <v>0</v>
          </cell>
        </row>
        <row r="146">
          <cell r="A146">
            <v>6918</v>
          </cell>
          <cell r="B146" t="str">
            <v>LEASE RENT</v>
          </cell>
          <cell r="C146">
            <v>1607512.39</v>
          </cell>
          <cell r="E146">
            <v>153181</v>
          </cell>
          <cell r="G146">
            <v>147325</v>
          </cell>
          <cell r="M146">
            <v>12040509</v>
          </cell>
          <cell r="O146">
            <v>13948527.39</v>
          </cell>
          <cell r="P146">
            <v>0</v>
          </cell>
        </row>
        <row r="147">
          <cell r="A147">
            <v>6919</v>
          </cell>
          <cell r="B147" t="str">
            <v>OTHERS</v>
          </cell>
          <cell r="H147">
            <v>2070</v>
          </cell>
          <cell r="M147">
            <v>7032</v>
          </cell>
          <cell r="O147">
            <v>7032</v>
          </cell>
          <cell r="P147">
            <v>2070</v>
          </cell>
        </row>
        <row r="148">
          <cell r="A148">
            <v>6921</v>
          </cell>
          <cell r="B148" t="str">
            <v>SALES TAX--CHEM.</v>
          </cell>
          <cell r="O148">
            <v>0</v>
          </cell>
          <cell r="P148">
            <v>0</v>
          </cell>
        </row>
        <row r="149">
          <cell r="A149">
            <v>6922</v>
          </cell>
          <cell r="B149" t="str">
            <v>SALES TAX--PHARMA</v>
          </cell>
          <cell r="O149">
            <v>0</v>
          </cell>
          <cell r="P149">
            <v>0</v>
          </cell>
        </row>
        <row r="150">
          <cell r="A150">
            <v>6923</v>
          </cell>
          <cell r="B150" t="str">
            <v>SALES TAX--AGRO</v>
          </cell>
          <cell r="O150">
            <v>0</v>
          </cell>
          <cell r="P150">
            <v>0</v>
          </cell>
        </row>
        <row r="151">
          <cell r="A151">
            <v>6924</v>
          </cell>
          <cell r="B151" t="str">
            <v>SALES TAX-CONS PROD</v>
          </cell>
          <cell r="O151">
            <v>0</v>
          </cell>
          <cell r="P151">
            <v>0</v>
          </cell>
        </row>
        <row r="152">
          <cell r="A152">
            <v>6933</v>
          </cell>
          <cell r="B152" t="str">
            <v>SALES TAX--AGRO</v>
          </cell>
          <cell r="O152">
            <v>0</v>
          </cell>
          <cell r="P152">
            <v>0</v>
          </cell>
        </row>
        <row r="153">
          <cell r="A153">
            <v>6944</v>
          </cell>
          <cell r="B153" t="str">
            <v>SALES TAX--CONS.PROD.</v>
          </cell>
          <cell r="O153">
            <v>0</v>
          </cell>
          <cell r="P153">
            <v>0</v>
          </cell>
        </row>
        <row r="154">
          <cell r="A154">
            <v>6971</v>
          </cell>
          <cell r="B154" t="str">
            <v>RATES &amp; TAXES</v>
          </cell>
          <cell r="C154">
            <v>1876560.59</v>
          </cell>
          <cell r="E154">
            <v>328886</v>
          </cell>
          <cell r="G154">
            <v>1115519</v>
          </cell>
          <cell r="M154">
            <v>28446</v>
          </cell>
          <cell r="O154">
            <v>3349411.59</v>
          </cell>
          <cell r="P154">
            <v>0</v>
          </cell>
        </row>
        <row r="155">
          <cell r="A155">
            <v>6972</v>
          </cell>
          <cell r="B155" t="str">
            <v>LICENCE FEES</v>
          </cell>
          <cell r="C155">
            <v>7000000</v>
          </cell>
          <cell r="E155">
            <v>28758.52</v>
          </cell>
          <cell r="G155">
            <v>6720</v>
          </cell>
          <cell r="M155">
            <v>20850</v>
          </cell>
          <cell r="O155">
            <v>7056328.52</v>
          </cell>
          <cell r="P155">
            <v>0</v>
          </cell>
        </row>
        <row r="156">
          <cell r="A156">
            <v>6973</v>
          </cell>
          <cell r="B156" t="str">
            <v>OCTROI DUTY</v>
          </cell>
          <cell r="C156">
            <v>152215.33</v>
          </cell>
          <cell r="E156">
            <v>9744</v>
          </cell>
          <cell r="G156">
            <v>611890</v>
          </cell>
          <cell r="M156">
            <v>1364671</v>
          </cell>
          <cell r="O156">
            <v>2138520.33</v>
          </cell>
          <cell r="P156">
            <v>0</v>
          </cell>
        </row>
        <row r="157">
          <cell r="A157">
            <v>6974</v>
          </cell>
          <cell r="B157" t="str">
            <v>SERVICE TAX ON COMM</v>
          </cell>
          <cell r="O157">
            <v>0</v>
          </cell>
          <cell r="P157">
            <v>0</v>
          </cell>
        </row>
        <row r="158">
          <cell r="A158">
            <v>6975</v>
          </cell>
          <cell r="B158" t="str">
            <v>SERVICE TAX ON FREIGHT</v>
          </cell>
          <cell r="O158">
            <v>0</v>
          </cell>
          <cell r="P158">
            <v>0</v>
          </cell>
        </row>
        <row r="159">
          <cell r="A159">
            <v>7011</v>
          </cell>
          <cell r="B159" t="str">
            <v>INSURANCE</v>
          </cell>
          <cell r="C159">
            <v>2608719.67</v>
          </cell>
          <cell r="E159">
            <v>387169</v>
          </cell>
          <cell r="G159">
            <v>873501</v>
          </cell>
          <cell r="M159">
            <v>772369</v>
          </cell>
          <cell r="O159">
            <v>4641758.67</v>
          </cell>
          <cell r="P159">
            <v>0</v>
          </cell>
        </row>
        <row r="160">
          <cell r="A160">
            <v>7012</v>
          </cell>
          <cell r="B160" t="str">
            <v>INSU.IMM. PROP.</v>
          </cell>
          <cell r="O160">
            <v>0</v>
          </cell>
          <cell r="P160">
            <v>0</v>
          </cell>
        </row>
        <row r="161">
          <cell r="A161">
            <v>7111</v>
          </cell>
          <cell r="B161" t="str">
            <v>ADVERTISEMENT</v>
          </cell>
          <cell r="C161">
            <v>82250</v>
          </cell>
          <cell r="G161">
            <v>2000</v>
          </cell>
          <cell r="O161">
            <v>84250</v>
          </cell>
          <cell r="P161">
            <v>0</v>
          </cell>
        </row>
        <row r="162">
          <cell r="A162">
            <v>7112</v>
          </cell>
          <cell r="B162" t="str">
            <v>NEWS PAPER ADVTS.</v>
          </cell>
          <cell r="C162">
            <v>36957</v>
          </cell>
          <cell r="O162">
            <v>36957</v>
          </cell>
          <cell r="P162">
            <v>0</v>
          </cell>
        </row>
        <row r="163">
          <cell r="A163">
            <v>7113</v>
          </cell>
          <cell r="B163" t="str">
            <v>BANNERS</v>
          </cell>
          <cell r="O163">
            <v>0</v>
          </cell>
          <cell r="P163">
            <v>0</v>
          </cell>
        </row>
        <row r="164">
          <cell r="A164">
            <v>7114</v>
          </cell>
          <cell r="B164" t="str">
            <v>WALL PAINTINGS</v>
          </cell>
          <cell r="O164">
            <v>0</v>
          </cell>
          <cell r="P164">
            <v>0</v>
          </cell>
        </row>
        <row r="165">
          <cell r="A165">
            <v>7115</v>
          </cell>
          <cell r="B165" t="str">
            <v>MARKET RESEARCH</v>
          </cell>
          <cell r="C165">
            <v>9540</v>
          </cell>
          <cell r="O165">
            <v>9540</v>
          </cell>
          <cell r="P165">
            <v>0</v>
          </cell>
        </row>
        <row r="166">
          <cell r="A166">
            <v>7116</v>
          </cell>
          <cell r="B166" t="str">
            <v>LAUNCH EXPENSES</v>
          </cell>
          <cell r="O166">
            <v>0</v>
          </cell>
          <cell r="P166">
            <v>0</v>
          </cell>
        </row>
        <row r="167">
          <cell r="A167">
            <v>7121</v>
          </cell>
          <cell r="B167" t="str">
            <v>GIVE AWAYS</v>
          </cell>
          <cell r="C167">
            <v>228906</v>
          </cell>
          <cell r="G167">
            <v>3527</v>
          </cell>
          <cell r="M167">
            <v>9119.25</v>
          </cell>
          <cell r="O167">
            <v>241552.25</v>
          </cell>
          <cell r="P167">
            <v>0</v>
          </cell>
        </row>
        <row r="168">
          <cell r="A168">
            <v>7122</v>
          </cell>
          <cell r="B168" t="str">
            <v>COMPLIMENTARIES</v>
          </cell>
          <cell r="C168">
            <v>4735409.63</v>
          </cell>
          <cell r="O168">
            <v>4735409.63</v>
          </cell>
          <cell r="P168">
            <v>0</v>
          </cell>
        </row>
        <row r="169">
          <cell r="A169">
            <v>7131</v>
          </cell>
          <cell r="B169" t="str">
            <v>LITERATURE</v>
          </cell>
          <cell r="C169">
            <v>2379650.27</v>
          </cell>
          <cell r="O169">
            <v>2379650.27</v>
          </cell>
          <cell r="P169">
            <v>0</v>
          </cell>
        </row>
        <row r="170">
          <cell r="A170">
            <v>7141</v>
          </cell>
          <cell r="B170" t="str">
            <v>CONF. &amp; MEETINGS</v>
          </cell>
          <cell r="C170">
            <v>1625525.2</v>
          </cell>
          <cell r="E170">
            <v>8200</v>
          </cell>
          <cell r="G170">
            <v>9598</v>
          </cell>
          <cell r="M170">
            <v>5850</v>
          </cell>
          <cell r="O170">
            <v>1649173.2</v>
          </cell>
          <cell r="P170">
            <v>0</v>
          </cell>
        </row>
        <row r="171">
          <cell r="A171">
            <v>7142</v>
          </cell>
          <cell r="B171" t="str">
            <v>HOTEL PMT. CONF.</v>
          </cell>
          <cell r="O171">
            <v>0</v>
          </cell>
          <cell r="P171">
            <v>0</v>
          </cell>
        </row>
        <row r="172">
          <cell r="A172">
            <v>7143</v>
          </cell>
          <cell r="B172" t="str">
            <v>DEALERS CONF.</v>
          </cell>
          <cell r="O172">
            <v>0</v>
          </cell>
          <cell r="P172">
            <v>0</v>
          </cell>
        </row>
        <row r="173">
          <cell r="A173">
            <v>7144</v>
          </cell>
          <cell r="B173" t="str">
            <v>DIRECT MARKETING EXPENSES</v>
          </cell>
          <cell r="C173">
            <v>202278</v>
          </cell>
          <cell r="O173">
            <v>202278</v>
          </cell>
          <cell r="P173">
            <v>0</v>
          </cell>
        </row>
        <row r="174">
          <cell r="A174">
            <v>7145</v>
          </cell>
          <cell r="B174" t="str">
            <v>OTHERS (REMINDRS)</v>
          </cell>
          <cell r="C174">
            <v>364171.4</v>
          </cell>
          <cell r="O174">
            <v>364171.4</v>
          </cell>
          <cell r="P174">
            <v>0</v>
          </cell>
        </row>
        <row r="175">
          <cell r="A175">
            <v>7146</v>
          </cell>
          <cell r="B175" t="str">
            <v>ARPIMUNE ME SPONSERSHIP</v>
          </cell>
          <cell r="C175">
            <v>375920</v>
          </cell>
          <cell r="O175">
            <v>375920</v>
          </cell>
          <cell r="P175">
            <v>0</v>
          </cell>
        </row>
        <row r="176">
          <cell r="A176">
            <v>7147</v>
          </cell>
          <cell r="B176" t="str">
            <v>CORE CUSTOMER PROGRAME</v>
          </cell>
          <cell r="C176">
            <v>96200</v>
          </cell>
          <cell r="O176">
            <v>96200</v>
          </cell>
          <cell r="P176">
            <v>0</v>
          </cell>
        </row>
        <row r="177">
          <cell r="A177">
            <v>7151</v>
          </cell>
          <cell r="B177" t="str">
            <v>COMMISSION</v>
          </cell>
          <cell r="C177">
            <v>11944191.8</v>
          </cell>
          <cell r="E177">
            <v>199630</v>
          </cell>
          <cell r="M177">
            <v>1541133</v>
          </cell>
          <cell r="O177">
            <v>13684954.8</v>
          </cell>
          <cell r="P177">
            <v>0</v>
          </cell>
        </row>
        <row r="178">
          <cell r="A178">
            <v>7161</v>
          </cell>
          <cell r="B178" t="str">
            <v>EXHIBITION</v>
          </cell>
          <cell r="O178">
            <v>0</v>
          </cell>
          <cell r="P178">
            <v>0</v>
          </cell>
        </row>
        <row r="179">
          <cell r="A179">
            <v>7162</v>
          </cell>
          <cell r="B179" t="str">
            <v>SALES PROMOTION </v>
          </cell>
          <cell r="C179">
            <v>1529707</v>
          </cell>
          <cell r="M179">
            <v>771553</v>
          </cell>
          <cell r="O179">
            <v>2301260</v>
          </cell>
          <cell r="P179">
            <v>0</v>
          </cell>
        </row>
        <row r="180">
          <cell r="A180">
            <v>7163</v>
          </cell>
          <cell r="B180" t="str">
            <v>SAMPLES - LAB CHARGES</v>
          </cell>
          <cell r="M180">
            <v>26875</v>
          </cell>
          <cell r="O180">
            <v>26875</v>
          </cell>
          <cell r="P180">
            <v>0</v>
          </cell>
        </row>
        <row r="181">
          <cell r="A181">
            <v>7171</v>
          </cell>
          <cell r="B181" t="str">
            <v>DISCOUNT ON SALES</v>
          </cell>
          <cell r="E181">
            <v>55197.2</v>
          </cell>
          <cell r="O181">
            <v>55197.2</v>
          </cell>
          <cell r="P181">
            <v>0</v>
          </cell>
        </row>
        <row r="182">
          <cell r="A182">
            <v>7181</v>
          </cell>
          <cell r="B182" t="str">
            <v>FREIGHT </v>
          </cell>
          <cell r="C182">
            <v>6167634.33</v>
          </cell>
          <cell r="E182">
            <v>204050.1</v>
          </cell>
          <cell r="G182">
            <v>576567</v>
          </cell>
          <cell r="M182">
            <v>2341335.5</v>
          </cell>
          <cell r="O182">
            <v>9289586.93</v>
          </cell>
          <cell r="P182">
            <v>0</v>
          </cell>
        </row>
        <row r="183">
          <cell r="A183">
            <v>7182</v>
          </cell>
          <cell r="B183" t="str">
            <v>FREIGHT ON SAMPLES</v>
          </cell>
          <cell r="C183">
            <v>82200</v>
          </cell>
          <cell r="O183">
            <v>82200</v>
          </cell>
          <cell r="P183">
            <v>0</v>
          </cell>
        </row>
        <row r="184">
          <cell r="A184">
            <v>7183</v>
          </cell>
          <cell r="B184" t="str">
            <v>WAREHOUSING CHARGES</v>
          </cell>
          <cell r="C184">
            <v>36000</v>
          </cell>
          <cell r="G184">
            <v>72120</v>
          </cell>
          <cell r="O184">
            <v>108120</v>
          </cell>
          <cell r="P184">
            <v>0</v>
          </cell>
        </row>
        <row r="185">
          <cell r="A185">
            <v>7184</v>
          </cell>
          <cell r="B185" t="str">
            <v>PACKING </v>
          </cell>
          <cell r="C185">
            <v>112400</v>
          </cell>
          <cell r="O185">
            <v>112400</v>
          </cell>
          <cell r="P185">
            <v>0</v>
          </cell>
        </row>
        <row r="186">
          <cell r="A186">
            <v>7185</v>
          </cell>
          <cell r="B186" t="str">
            <v>COOLIE &amp; CARTAGE</v>
          </cell>
          <cell r="C186">
            <v>63676.1</v>
          </cell>
          <cell r="M186">
            <v>4435</v>
          </cell>
          <cell r="O186">
            <v>68111.1</v>
          </cell>
          <cell r="P186">
            <v>0</v>
          </cell>
        </row>
        <row r="187">
          <cell r="A187">
            <v>7191</v>
          </cell>
          <cell r="B187" t="str">
            <v>FIXED OPERATING EXPS.</v>
          </cell>
          <cell r="O187">
            <v>0</v>
          </cell>
          <cell r="P187">
            <v>0</v>
          </cell>
        </row>
        <row r="188">
          <cell r="A188">
            <v>7211</v>
          </cell>
          <cell r="B188" t="str">
            <v>REPAIRS MATERIALS</v>
          </cell>
          <cell r="C188">
            <v>3636360</v>
          </cell>
          <cell r="M188">
            <v>10650</v>
          </cell>
          <cell r="O188">
            <v>3647010</v>
          </cell>
          <cell r="P188">
            <v>0</v>
          </cell>
        </row>
        <row r="189">
          <cell r="A189">
            <v>7212</v>
          </cell>
          <cell r="B189" t="str">
            <v>REPAIRS FAC BLDG MAT</v>
          </cell>
          <cell r="E189">
            <v>22912.41</v>
          </cell>
          <cell r="G189">
            <v>192610</v>
          </cell>
          <cell r="M189">
            <v>11094.6</v>
          </cell>
          <cell r="O189">
            <v>226617.01</v>
          </cell>
          <cell r="P189">
            <v>0</v>
          </cell>
        </row>
        <row r="190">
          <cell r="A190">
            <v>7219</v>
          </cell>
          <cell r="B190" t="str">
            <v>OTHERS MATERIALS</v>
          </cell>
          <cell r="G190">
            <v>2500</v>
          </cell>
          <cell r="M190">
            <v>40624</v>
          </cell>
          <cell r="O190">
            <v>43124</v>
          </cell>
          <cell r="P190">
            <v>0</v>
          </cell>
        </row>
        <row r="191">
          <cell r="A191">
            <v>7221</v>
          </cell>
          <cell r="B191" t="str">
            <v>REPAIRS MATERIALS</v>
          </cell>
          <cell r="C191">
            <v>38248</v>
          </cell>
          <cell r="E191">
            <v>3000</v>
          </cell>
          <cell r="O191">
            <v>41248</v>
          </cell>
          <cell r="P191">
            <v>0</v>
          </cell>
        </row>
        <row r="192">
          <cell r="A192">
            <v>7222</v>
          </cell>
          <cell r="B192" t="str">
            <v>REPAIRS FAC BLDG LAB</v>
          </cell>
          <cell r="C192">
            <v>33487</v>
          </cell>
          <cell r="E192">
            <v>435442.59</v>
          </cell>
          <cell r="G192">
            <v>53354</v>
          </cell>
          <cell r="O192">
            <v>522283.59</v>
          </cell>
          <cell r="P192">
            <v>0</v>
          </cell>
        </row>
        <row r="193">
          <cell r="A193">
            <v>7223</v>
          </cell>
          <cell r="B193" t="str">
            <v>REPAIRS FAC BLDG LAB</v>
          </cell>
          <cell r="O193">
            <v>0</v>
          </cell>
          <cell r="P193">
            <v>0</v>
          </cell>
        </row>
        <row r="194">
          <cell r="A194">
            <v>7229</v>
          </cell>
          <cell r="B194" t="str">
            <v>REPAIRS FAC BLDG LAB</v>
          </cell>
          <cell r="E194">
            <v>32370.5</v>
          </cell>
          <cell r="M194">
            <v>527285</v>
          </cell>
          <cell r="O194">
            <v>559655.5</v>
          </cell>
          <cell r="P194">
            <v>0</v>
          </cell>
        </row>
        <row r="195">
          <cell r="A195">
            <v>7231</v>
          </cell>
          <cell r="B195" t="str">
            <v>P &amp; M --MATERIAL</v>
          </cell>
          <cell r="M195">
            <v>3063.56</v>
          </cell>
          <cell r="O195">
            <v>3063.56</v>
          </cell>
          <cell r="P195">
            <v>0</v>
          </cell>
        </row>
        <row r="196">
          <cell r="A196">
            <v>7232</v>
          </cell>
          <cell r="B196" t="str">
            <v>R&amp;M P&amp;M ELEC-MATERIAL</v>
          </cell>
          <cell r="C196">
            <v>6164</v>
          </cell>
          <cell r="E196">
            <v>388963</v>
          </cell>
          <cell r="G196">
            <v>441182</v>
          </cell>
          <cell r="M196">
            <v>335796.4</v>
          </cell>
          <cell r="O196">
            <v>1172105.4</v>
          </cell>
          <cell r="P196">
            <v>0</v>
          </cell>
        </row>
        <row r="197">
          <cell r="A197">
            <v>7233</v>
          </cell>
          <cell r="B197" t="str">
            <v>R&amp;M P&amp;M CORR MATERIAL</v>
          </cell>
          <cell r="E197">
            <v>2269696.78</v>
          </cell>
          <cell r="G197">
            <v>1443074.64</v>
          </cell>
          <cell r="M197">
            <v>1067905.39</v>
          </cell>
          <cell r="O197">
            <v>4780676.81</v>
          </cell>
          <cell r="P197">
            <v>0</v>
          </cell>
        </row>
        <row r="198">
          <cell r="A198">
            <v>7234</v>
          </cell>
          <cell r="B198" t="str">
            <v>REPAIRS &amp; MAINT. </v>
          </cell>
          <cell r="G198">
            <v>2258</v>
          </cell>
          <cell r="M198">
            <v>3444</v>
          </cell>
          <cell r="O198">
            <v>5702</v>
          </cell>
          <cell r="P198">
            <v>0</v>
          </cell>
        </row>
        <row r="199">
          <cell r="A199">
            <v>7239</v>
          </cell>
          <cell r="B199" t="str">
            <v>P&amp;M OTHERS-MATERIAL</v>
          </cell>
          <cell r="E199">
            <v>38583.9</v>
          </cell>
          <cell r="G199">
            <v>15783</v>
          </cell>
          <cell r="M199">
            <v>6662</v>
          </cell>
          <cell r="O199">
            <v>61028.9</v>
          </cell>
          <cell r="P199">
            <v>0</v>
          </cell>
        </row>
        <row r="200">
          <cell r="A200">
            <v>7241</v>
          </cell>
          <cell r="B200" t="str">
            <v>R&amp;M P&amp;M ELEC-LABOUR</v>
          </cell>
          <cell r="M200">
            <v>4500</v>
          </cell>
          <cell r="O200">
            <v>4500</v>
          </cell>
          <cell r="P200">
            <v>0</v>
          </cell>
        </row>
        <row r="201">
          <cell r="A201">
            <v>7242</v>
          </cell>
          <cell r="B201" t="str">
            <v>R&amp;M P&amp;M SPARES-LABOUR</v>
          </cell>
          <cell r="C201">
            <v>52875</v>
          </cell>
          <cell r="E201">
            <v>308588.54</v>
          </cell>
          <cell r="G201">
            <v>155170</v>
          </cell>
          <cell r="M201">
            <v>712779</v>
          </cell>
          <cell r="O201">
            <v>1229412.54</v>
          </cell>
          <cell r="P201">
            <v>0</v>
          </cell>
        </row>
        <row r="202">
          <cell r="A202">
            <v>7243</v>
          </cell>
          <cell r="B202" t="str">
            <v>P &amp; M --LABOUR</v>
          </cell>
          <cell r="E202">
            <v>688055.64</v>
          </cell>
          <cell r="G202">
            <v>328710</v>
          </cell>
          <cell r="M202">
            <v>608878</v>
          </cell>
          <cell r="O202">
            <v>1625643.64</v>
          </cell>
          <cell r="P202">
            <v>0</v>
          </cell>
        </row>
        <row r="203">
          <cell r="A203">
            <v>7249</v>
          </cell>
          <cell r="B203" t="str">
            <v>P&amp;M OTHERS-LABOUR</v>
          </cell>
          <cell r="E203">
            <v>1050</v>
          </cell>
          <cell r="O203">
            <v>1050</v>
          </cell>
          <cell r="P203">
            <v>0</v>
          </cell>
        </row>
        <row r="204">
          <cell r="A204">
            <v>7251</v>
          </cell>
          <cell r="B204" t="str">
            <v>FURNITURE &amp; FIXTURES</v>
          </cell>
          <cell r="C204">
            <v>181311.68</v>
          </cell>
          <cell r="G204">
            <v>32005</v>
          </cell>
          <cell r="M204">
            <v>2046</v>
          </cell>
          <cell r="O204">
            <v>215362.68</v>
          </cell>
          <cell r="P204">
            <v>0</v>
          </cell>
        </row>
        <row r="205">
          <cell r="A205">
            <v>7252</v>
          </cell>
          <cell r="B205" t="str">
            <v>OFFICE EQUIPMENTS</v>
          </cell>
          <cell r="C205">
            <v>532405.9</v>
          </cell>
          <cell r="G205">
            <v>10000</v>
          </cell>
          <cell r="M205">
            <v>2650</v>
          </cell>
          <cell r="O205">
            <v>545055.9</v>
          </cell>
          <cell r="P205">
            <v>0</v>
          </cell>
        </row>
        <row r="206">
          <cell r="A206">
            <v>7253</v>
          </cell>
          <cell r="B206" t="str">
            <v>REPAIRS TO BUILDINGS</v>
          </cell>
          <cell r="O206">
            <v>0</v>
          </cell>
          <cell r="P206">
            <v>0</v>
          </cell>
        </row>
        <row r="207">
          <cell r="A207">
            <v>7256</v>
          </cell>
          <cell r="B207" t="str">
            <v>LAWN &amp; GARDEN</v>
          </cell>
          <cell r="E207">
            <v>203824.38</v>
          </cell>
          <cell r="G207">
            <v>148884</v>
          </cell>
          <cell r="M207">
            <v>15689</v>
          </cell>
          <cell r="O207">
            <v>368397.38</v>
          </cell>
          <cell r="P207">
            <v>0</v>
          </cell>
        </row>
        <row r="208">
          <cell r="A208">
            <v>7258</v>
          </cell>
          <cell r="B208" t="str">
            <v>FARM. MAIN.</v>
          </cell>
          <cell r="O208">
            <v>0</v>
          </cell>
          <cell r="P208">
            <v>0</v>
          </cell>
        </row>
        <row r="209">
          <cell r="A209">
            <v>7259</v>
          </cell>
          <cell r="B209" t="str">
            <v>OTHERS</v>
          </cell>
          <cell r="C209">
            <v>5741</v>
          </cell>
          <cell r="E209">
            <v>1950</v>
          </cell>
          <cell r="G209">
            <v>24938</v>
          </cell>
          <cell r="M209">
            <v>357620</v>
          </cell>
          <cell r="O209">
            <v>390249</v>
          </cell>
          <cell r="P209">
            <v>0</v>
          </cell>
        </row>
        <row r="210">
          <cell r="A210">
            <v>7261</v>
          </cell>
          <cell r="B210" t="str">
            <v>R &amp; M FURNITURE LAB</v>
          </cell>
          <cell r="C210">
            <v>132166.12</v>
          </cell>
          <cell r="O210">
            <v>132166.12</v>
          </cell>
          <cell r="P210">
            <v>0</v>
          </cell>
        </row>
        <row r="211">
          <cell r="A211">
            <v>7262</v>
          </cell>
          <cell r="B211" t="str">
            <v>OFFICE EQUIPMENTS</v>
          </cell>
          <cell r="C211">
            <v>87845</v>
          </cell>
          <cell r="G211">
            <v>2100</v>
          </cell>
          <cell r="O211">
            <v>89945</v>
          </cell>
          <cell r="P211">
            <v>0</v>
          </cell>
        </row>
        <row r="212">
          <cell r="A212">
            <v>7268</v>
          </cell>
          <cell r="B212" t="str">
            <v>R&amp;M FARM MNT. LAB</v>
          </cell>
          <cell r="O212">
            <v>0</v>
          </cell>
          <cell r="P212">
            <v>0</v>
          </cell>
        </row>
        <row r="213">
          <cell r="A213">
            <v>7269</v>
          </cell>
          <cell r="B213" t="str">
            <v>OTHERS LABOUR</v>
          </cell>
          <cell r="E213">
            <v>171043</v>
          </cell>
          <cell r="G213">
            <v>30386</v>
          </cell>
          <cell r="M213">
            <v>248</v>
          </cell>
          <cell r="O213">
            <v>201677</v>
          </cell>
          <cell r="P213">
            <v>0</v>
          </cell>
        </row>
        <row r="214">
          <cell r="A214">
            <v>7311</v>
          </cell>
          <cell r="B214" t="str">
            <v>TRAV. STAFF</v>
          </cell>
          <cell r="C214">
            <v>16689207.65</v>
          </cell>
          <cell r="E214">
            <v>280360.56</v>
          </cell>
          <cell r="G214">
            <v>253722.5</v>
          </cell>
          <cell r="M214">
            <v>648883.9</v>
          </cell>
          <cell r="O214">
            <v>17872174.61</v>
          </cell>
          <cell r="P214">
            <v>0</v>
          </cell>
        </row>
        <row r="215">
          <cell r="A215">
            <v>7312</v>
          </cell>
          <cell r="B215" t="str">
            <v>TRAVEL  DOMESTIC.</v>
          </cell>
          <cell r="O215">
            <v>0</v>
          </cell>
          <cell r="P215">
            <v>0</v>
          </cell>
        </row>
        <row r="216">
          <cell r="A216">
            <v>7313</v>
          </cell>
          <cell r="B216" t="str">
            <v>TRAVELLING</v>
          </cell>
          <cell r="O216">
            <v>0</v>
          </cell>
          <cell r="P216">
            <v>0</v>
          </cell>
        </row>
        <row r="217">
          <cell r="A217">
            <v>7321</v>
          </cell>
          <cell r="B217" t="str">
            <v>HOTEL EXP.-STAFF</v>
          </cell>
          <cell r="C217">
            <v>1502459.58</v>
          </cell>
          <cell r="E217">
            <v>74438</v>
          </cell>
          <cell r="G217">
            <v>155166</v>
          </cell>
          <cell r="M217">
            <v>334834.4</v>
          </cell>
          <cell r="O217">
            <v>2066897.98</v>
          </cell>
          <cell r="P217">
            <v>0</v>
          </cell>
        </row>
        <row r="218">
          <cell r="A218">
            <v>7322</v>
          </cell>
          <cell r="B218" t="str">
            <v>HOTEL EXP.-OTHERS</v>
          </cell>
          <cell r="M218">
            <v>1965</v>
          </cell>
          <cell r="O218">
            <v>1965</v>
          </cell>
          <cell r="P218">
            <v>0</v>
          </cell>
        </row>
        <row r="219">
          <cell r="A219">
            <v>7323</v>
          </cell>
          <cell r="B219" t="str">
            <v>OTHERS      ***</v>
          </cell>
          <cell r="C219">
            <v>1431</v>
          </cell>
          <cell r="M219">
            <v>108725.79</v>
          </cell>
          <cell r="O219">
            <v>110156.79</v>
          </cell>
          <cell r="P219">
            <v>0</v>
          </cell>
        </row>
        <row r="220">
          <cell r="A220">
            <v>7324</v>
          </cell>
          <cell r="B220" t="str">
            <v>GUEST HOUSE EXP.</v>
          </cell>
          <cell r="O220">
            <v>0</v>
          </cell>
          <cell r="P220">
            <v>0</v>
          </cell>
        </row>
        <row r="221">
          <cell r="A221">
            <v>7331</v>
          </cell>
          <cell r="B221" t="str">
            <v>FOREIGN TRAVEL</v>
          </cell>
          <cell r="C221">
            <v>771818.5</v>
          </cell>
          <cell r="M221">
            <v>52013.75</v>
          </cell>
          <cell r="O221">
            <v>823832.25</v>
          </cell>
          <cell r="P221">
            <v>0</v>
          </cell>
        </row>
        <row r="222">
          <cell r="A222">
            <v>7332</v>
          </cell>
          <cell r="B222" t="str">
            <v>FOREIGN TRAVEL </v>
          </cell>
          <cell r="C222">
            <v>1127498</v>
          </cell>
          <cell r="O222">
            <v>1127498</v>
          </cell>
          <cell r="P222">
            <v>0</v>
          </cell>
        </row>
        <row r="223">
          <cell r="A223">
            <v>7333</v>
          </cell>
          <cell r="B223" t="str">
            <v>FOREIGN TRAVEL </v>
          </cell>
          <cell r="C223">
            <v>158750</v>
          </cell>
          <cell r="M223">
            <v>219699</v>
          </cell>
          <cell r="O223">
            <v>378449</v>
          </cell>
          <cell r="P223">
            <v>0</v>
          </cell>
        </row>
        <row r="224">
          <cell r="A224">
            <v>7341</v>
          </cell>
          <cell r="B224" t="str">
            <v>TRAV AFFILIATES  ***</v>
          </cell>
          <cell r="O224">
            <v>0</v>
          </cell>
          <cell r="P224">
            <v>0</v>
          </cell>
        </row>
        <row r="225">
          <cell r="A225">
            <v>7342</v>
          </cell>
          <cell r="B225" t="str">
            <v>TRAV AFFILIATES  ***</v>
          </cell>
          <cell r="M225">
            <v>9495</v>
          </cell>
          <cell r="O225">
            <v>9495</v>
          </cell>
          <cell r="P225">
            <v>0</v>
          </cell>
        </row>
        <row r="226">
          <cell r="A226">
            <v>7351</v>
          </cell>
          <cell r="B226" t="str">
            <v>VEHICLE MAINTAINANCE</v>
          </cell>
          <cell r="C226">
            <v>1568650.22</v>
          </cell>
          <cell r="E226">
            <v>305522.16</v>
          </cell>
          <cell r="G226">
            <v>116933</v>
          </cell>
          <cell r="M226">
            <v>164963.85</v>
          </cell>
          <cell r="O226">
            <v>2156069.23</v>
          </cell>
          <cell r="P226">
            <v>0</v>
          </cell>
        </row>
        <row r="227">
          <cell r="A227">
            <v>7352</v>
          </cell>
          <cell r="B227" t="str">
            <v>VEHICLE MAINTAINANCE-DR.SAL</v>
          </cell>
          <cell r="C227">
            <v>524191.45</v>
          </cell>
          <cell r="M227">
            <v>14400</v>
          </cell>
          <cell r="O227">
            <v>538591.45</v>
          </cell>
          <cell r="P227">
            <v>0</v>
          </cell>
        </row>
        <row r="228">
          <cell r="A228">
            <v>7353</v>
          </cell>
          <cell r="B228" t="str">
            <v>VEHICLE MAINTAINANCE - PETROL</v>
          </cell>
          <cell r="C228">
            <v>897713.22</v>
          </cell>
          <cell r="M228">
            <v>51084.61</v>
          </cell>
          <cell r="O228">
            <v>948797.83</v>
          </cell>
          <cell r="P228">
            <v>0</v>
          </cell>
        </row>
        <row r="229">
          <cell r="A229">
            <v>7361</v>
          </cell>
          <cell r="B229" t="str">
            <v>CONVEYANCE EXP.</v>
          </cell>
          <cell r="C229">
            <v>1136029.23</v>
          </cell>
          <cell r="E229">
            <v>419523.85</v>
          </cell>
          <cell r="G229">
            <v>132342</v>
          </cell>
          <cell r="M229">
            <v>168212</v>
          </cell>
          <cell r="O229">
            <v>1856107.08</v>
          </cell>
          <cell r="P229">
            <v>0</v>
          </cell>
        </row>
        <row r="230">
          <cell r="A230">
            <v>7362</v>
          </cell>
          <cell r="B230" t="str">
            <v>GUEST HOUSE CHARGES.</v>
          </cell>
          <cell r="C230">
            <v>338531.78</v>
          </cell>
          <cell r="E230">
            <v>56662</v>
          </cell>
          <cell r="G230">
            <v>71123</v>
          </cell>
          <cell r="M230">
            <v>152187</v>
          </cell>
          <cell r="O230">
            <v>618503.78</v>
          </cell>
          <cell r="P230">
            <v>0</v>
          </cell>
        </row>
        <row r="231">
          <cell r="A231">
            <v>7363</v>
          </cell>
          <cell r="B231" t="str">
            <v>AGRO SHED EX</v>
          </cell>
          <cell r="C231">
            <v>128831</v>
          </cell>
          <cell r="O231">
            <v>128831</v>
          </cell>
          <cell r="P231">
            <v>0</v>
          </cell>
        </row>
        <row r="232">
          <cell r="A232">
            <v>7371</v>
          </cell>
          <cell r="B232" t="str">
            <v>HIRED VEHICLES</v>
          </cell>
          <cell r="C232">
            <v>337174.5</v>
          </cell>
          <cell r="M232">
            <v>138609.07</v>
          </cell>
          <cell r="O232">
            <v>475783.57</v>
          </cell>
          <cell r="P232">
            <v>0</v>
          </cell>
        </row>
        <row r="233">
          <cell r="A233">
            <v>7372</v>
          </cell>
          <cell r="B233" t="str">
            <v>HIRED OFFICE EQUIPMENT</v>
          </cell>
          <cell r="C233">
            <v>204</v>
          </cell>
          <cell r="O233">
            <v>204</v>
          </cell>
          <cell r="P233">
            <v>0</v>
          </cell>
        </row>
        <row r="234">
          <cell r="A234">
            <v>7381</v>
          </cell>
          <cell r="B234" t="str">
            <v>FIELD ASSISTANCE</v>
          </cell>
          <cell r="O234">
            <v>0</v>
          </cell>
          <cell r="P234">
            <v>0</v>
          </cell>
        </row>
        <row r="235">
          <cell r="A235">
            <v>7411</v>
          </cell>
          <cell r="B235" t="str">
            <v>POSTAGE </v>
          </cell>
          <cell r="C235">
            <v>705008.23</v>
          </cell>
          <cell r="E235">
            <v>51120</v>
          </cell>
          <cell r="G235">
            <v>13061</v>
          </cell>
          <cell r="M235">
            <v>264</v>
          </cell>
          <cell r="O235">
            <v>769453.23</v>
          </cell>
          <cell r="P235">
            <v>0</v>
          </cell>
        </row>
        <row r="236">
          <cell r="A236">
            <v>7412</v>
          </cell>
          <cell r="B236" t="str">
            <v>POSTAGE FOREIGN</v>
          </cell>
          <cell r="O236">
            <v>0</v>
          </cell>
          <cell r="P236">
            <v>0</v>
          </cell>
        </row>
        <row r="237">
          <cell r="A237">
            <v>7413</v>
          </cell>
          <cell r="B237" t="str">
            <v>COURIER  - INLAND</v>
          </cell>
          <cell r="C237">
            <v>1008559.34</v>
          </cell>
          <cell r="E237">
            <v>34944.32</v>
          </cell>
          <cell r="G237">
            <v>63833</v>
          </cell>
          <cell r="M237">
            <v>76872.95</v>
          </cell>
          <cell r="O237">
            <v>1184209.61</v>
          </cell>
          <cell r="P237">
            <v>0</v>
          </cell>
        </row>
        <row r="238">
          <cell r="A238">
            <v>7414</v>
          </cell>
          <cell r="B238" t="str">
            <v>COURIER  - FOREIGN</v>
          </cell>
          <cell r="C238">
            <v>93652</v>
          </cell>
          <cell r="E238">
            <v>14305.75</v>
          </cell>
          <cell r="O238">
            <v>107957.75</v>
          </cell>
          <cell r="P238">
            <v>0</v>
          </cell>
        </row>
        <row r="239">
          <cell r="A239">
            <v>7415</v>
          </cell>
          <cell r="B239" t="str">
            <v>TELEGRAMS INLAND</v>
          </cell>
          <cell r="E239">
            <v>6253</v>
          </cell>
          <cell r="M239">
            <v>1427.4</v>
          </cell>
          <cell r="O239">
            <v>7680.4</v>
          </cell>
          <cell r="P239">
            <v>0</v>
          </cell>
        </row>
        <row r="240">
          <cell r="A240">
            <v>7416</v>
          </cell>
          <cell r="B240" t="str">
            <v>TELEPHONE  FOREIGN</v>
          </cell>
          <cell r="O240">
            <v>0</v>
          </cell>
          <cell r="P240">
            <v>0</v>
          </cell>
        </row>
        <row r="241">
          <cell r="A241">
            <v>7421</v>
          </cell>
          <cell r="B241" t="str">
            <v>TELEPHONE INLAND</v>
          </cell>
          <cell r="C241">
            <v>2967276.87</v>
          </cell>
          <cell r="E241">
            <v>374025.79</v>
          </cell>
          <cell r="G241">
            <v>337410.79</v>
          </cell>
          <cell r="M241">
            <v>402369.77</v>
          </cell>
          <cell r="O241">
            <v>4081083.22</v>
          </cell>
          <cell r="P241">
            <v>0</v>
          </cell>
        </row>
        <row r="242">
          <cell r="A242">
            <v>7422</v>
          </cell>
          <cell r="B242" t="str">
            <v>TELEPHONE  FOREIGN</v>
          </cell>
          <cell r="C242">
            <v>90</v>
          </cell>
          <cell r="O242">
            <v>90</v>
          </cell>
          <cell r="P242">
            <v>0</v>
          </cell>
        </row>
        <row r="243">
          <cell r="A243">
            <v>7431</v>
          </cell>
          <cell r="B243" t="str">
            <v>TELEX INLAND</v>
          </cell>
          <cell r="O243">
            <v>0</v>
          </cell>
          <cell r="P243">
            <v>0</v>
          </cell>
        </row>
        <row r="244">
          <cell r="A244">
            <v>7432</v>
          </cell>
          <cell r="B244" t="str">
            <v>TELEXES FOREIGN</v>
          </cell>
          <cell r="O244">
            <v>0</v>
          </cell>
          <cell r="P244">
            <v>0</v>
          </cell>
        </row>
        <row r="245">
          <cell r="A245">
            <v>7611</v>
          </cell>
          <cell r="B245" t="str">
            <v>PTG. &amp; STATIONERY</v>
          </cell>
          <cell r="C245">
            <v>2297444.57</v>
          </cell>
          <cell r="E245">
            <v>512285.01</v>
          </cell>
          <cell r="G245">
            <v>261893</v>
          </cell>
          <cell r="M245">
            <v>230113.45</v>
          </cell>
          <cell r="O245">
            <v>3301736.03</v>
          </cell>
          <cell r="P245">
            <v>0</v>
          </cell>
        </row>
        <row r="246">
          <cell r="A246">
            <v>7612</v>
          </cell>
          <cell r="B246" t="str">
            <v>PHOTOCOPY/ZEROX</v>
          </cell>
          <cell r="C246">
            <v>263941.95</v>
          </cell>
          <cell r="G246">
            <v>15464</v>
          </cell>
          <cell r="M246">
            <v>16463</v>
          </cell>
          <cell r="O246">
            <v>295868.95</v>
          </cell>
          <cell r="P246">
            <v>0</v>
          </cell>
        </row>
        <row r="247">
          <cell r="A247">
            <v>7621</v>
          </cell>
          <cell r="B247" t="str">
            <v>AUDIT FEES</v>
          </cell>
          <cell r="C247">
            <v>630000</v>
          </cell>
          <cell r="O247">
            <v>630000</v>
          </cell>
          <cell r="P247">
            <v>0</v>
          </cell>
        </row>
        <row r="248">
          <cell r="A248">
            <v>7622</v>
          </cell>
          <cell r="B248" t="str">
            <v>TAX-AUDIT FEES</v>
          </cell>
          <cell r="O248">
            <v>0</v>
          </cell>
          <cell r="P248">
            <v>0</v>
          </cell>
        </row>
        <row r="249">
          <cell r="A249">
            <v>7623</v>
          </cell>
          <cell r="B249" t="str">
            <v>TAXATION  MATTER.</v>
          </cell>
          <cell r="O249">
            <v>0</v>
          </cell>
          <cell r="P249">
            <v>0</v>
          </cell>
        </row>
        <row r="250">
          <cell r="A250">
            <v>7625</v>
          </cell>
          <cell r="B250" t="str">
            <v>AUDITORS OTHER EXPS. - CERTIF.</v>
          </cell>
          <cell r="C250">
            <v>52500</v>
          </cell>
          <cell r="G250">
            <v>2573</v>
          </cell>
          <cell r="M250">
            <v>15000</v>
          </cell>
          <cell r="O250">
            <v>70073</v>
          </cell>
          <cell r="P250">
            <v>0</v>
          </cell>
        </row>
        <row r="251">
          <cell r="A251">
            <v>7627</v>
          </cell>
          <cell r="B251" t="str">
            <v>AUDITORS OTHER EXPS. ***</v>
          </cell>
          <cell r="O251">
            <v>0</v>
          </cell>
          <cell r="P251">
            <v>0</v>
          </cell>
        </row>
        <row r="252">
          <cell r="A252">
            <v>7628</v>
          </cell>
          <cell r="B252" t="str">
            <v>REGISTRATION EXPENSES</v>
          </cell>
          <cell r="C252">
            <v>58392</v>
          </cell>
          <cell r="M252">
            <v>4590</v>
          </cell>
          <cell r="O252">
            <v>62982</v>
          </cell>
          <cell r="P252">
            <v>0</v>
          </cell>
        </row>
        <row r="253">
          <cell r="A253">
            <v>7629</v>
          </cell>
          <cell r="B253" t="str">
            <v>AUDITORS EXPS.</v>
          </cell>
          <cell r="C253">
            <v>7750</v>
          </cell>
          <cell r="G253">
            <v>20850</v>
          </cell>
          <cell r="O253">
            <v>28600</v>
          </cell>
          <cell r="P253">
            <v>0</v>
          </cell>
        </row>
        <row r="254">
          <cell r="A254">
            <v>7631</v>
          </cell>
          <cell r="B254" t="str">
            <v>BAD DEBTS--RECEIVABLES</v>
          </cell>
          <cell r="C254">
            <v>31604.74</v>
          </cell>
          <cell r="O254">
            <v>31604.74</v>
          </cell>
          <cell r="P254">
            <v>0</v>
          </cell>
        </row>
        <row r="255">
          <cell r="A255">
            <v>7632</v>
          </cell>
          <cell r="B255" t="str">
            <v>BAD DEBTS--ADVANCES</v>
          </cell>
          <cell r="O255">
            <v>0</v>
          </cell>
          <cell r="P255">
            <v>0</v>
          </cell>
        </row>
        <row r="256">
          <cell r="A256">
            <v>7633</v>
          </cell>
          <cell r="B256" t="str">
            <v>DOUBTFUL ADVANCES</v>
          </cell>
          <cell r="O256">
            <v>0</v>
          </cell>
          <cell r="P256">
            <v>0</v>
          </cell>
        </row>
        <row r="257">
          <cell r="A257">
            <v>7634</v>
          </cell>
          <cell r="B257" t="str">
            <v>DOUBTFUL DEBTS</v>
          </cell>
          <cell r="O257">
            <v>0</v>
          </cell>
          <cell r="P257">
            <v>0</v>
          </cell>
        </row>
        <row r="258">
          <cell r="A258">
            <v>7646</v>
          </cell>
          <cell r="B258" t="str">
            <v>LOSS ON DISCARDED ASSETS</v>
          </cell>
          <cell r="C258">
            <v>352137.85</v>
          </cell>
          <cell r="O258">
            <v>352137.85</v>
          </cell>
          <cell r="P258">
            <v>0</v>
          </cell>
        </row>
        <row r="259">
          <cell r="A259">
            <v>7651</v>
          </cell>
          <cell r="B259" t="str">
            <v>LOSS  ON SALE OF INVESTMENT</v>
          </cell>
          <cell r="O259">
            <v>0</v>
          </cell>
          <cell r="P259">
            <v>0</v>
          </cell>
        </row>
        <row r="260">
          <cell r="A260">
            <v>7652</v>
          </cell>
          <cell r="B260" t="str">
            <v>ON BUILDING</v>
          </cell>
          <cell r="O260">
            <v>0</v>
          </cell>
          <cell r="P260">
            <v>0</v>
          </cell>
        </row>
        <row r="261">
          <cell r="A261">
            <v>7653</v>
          </cell>
          <cell r="B261" t="str">
            <v>ON P &amp; M</v>
          </cell>
          <cell r="O261">
            <v>0</v>
          </cell>
          <cell r="P261">
            <v>0</v>
          </cell>
        </row>
        <row r="262">
          <cell r="A262">
            <v>7654</v>
          </cell>
          <cell r="B262" t="str">
            <v>ON FURNITURE &amp; FIXTURE</v>
          </cell>
          <cell r="O262">
            <v>0</v>
          </cell>
          <cell r="P262">
            <v>0</v>
          </cell>
        </row>
        <row r="263">
          <cell r="A263">
            <v>7655</v>
          </cell>
          <cell r="B263" t="str">
            <v>ON OFFICE EQUIP.</v>
          </cell>
          <cell r="O263">
            <v>0</v>
          </cell>
          <cell r="P263">
            <v>0</v>
          </cell>
        </row>
        <row r="264">
          <cell r="A264">
            <v>7661</v>
          </cell>
          <cell r="B264" t="str">
            <v>LOSS ON EXCHANGE</v>
          </cell>
          <cell r="C264">
            <v>3328921.06</v>
          </cell>
          <cell r="E264">
            <v>41730.7</v>
          </cell>
          <cell r="G264">
            <v>71978</v>
          </cell>
          <cell r="M264">
            <v>61544.55</v>
          </cell>
          <cell r="O264">
            <v>3504174.31</v>
          </cell>
          <cell r="P264">
            <v>0</v>
          </cell>
        </row>
        <row r="265">
          <cell r="A265">
            <v>7671</v>
          </cell>
          <cell r="B265" t="str">
            <v>CLINICAL TRIALS</v>
          </cell>
          <cell r="C265">
            <v>3318348.5</v>
          </cell>
          <cell r="O265">
            <v>3318348.5</v>
          </cell>
          <cell r="P265">
            <v>0</v>
          </cell>
        </row>
        <row r="266">
          <cell r="A266">
            <v>7672</v>
          </cell>
          <cell r="B266" t="str">
            <v>BOOKS</v>
          </cell>
          <cell r="C266">
            <v>88420.7</v>
          </cell>
          <cell r="E266">
            <v>438969.17</v>
          </cell>
          <cell r="G266">
            <v>2192</v>
          </cell>
          <cell r="M266">
            <v>4897</v>
          </cell>
          <cell r="O266">
            <v>534478.87</v>
          </cell>
          <cell r="P266">
            <v>0</v>
          </cell>
        </row>
        <row r="267">
          <cell r="A267">
            <v>7673</v>
          </cell>
          <cell r="B267" t="str">
            <v>SUBSCRIPTION </v>
          </cell>
          <cell r="C267">
            <v>1635176.11</v>
          </cell>
          <cell r="E267">
            <v>32128.11</v>
          </cell>
          <cell r="G267">
            <v>14820</v>
          </cell>
          <cell r="M267">
            <v>34385.4</v>
          </cell>
          <cell r="O267">
            <v>1716509.62</v>
          </cell>
          <cell r="P267">
            <v>0</v>
          </cell>
        </row>
        <row r="268">
          <cell r="A268">
            <v>7674</v>
          </cell>
          <cell r="B268" t="str">
            <v>DONATION</v>
          </cell>
          <cell r="C268">
            <v>584500</v>
          </cell>
          <cell r="O268">
            <v>584500</v>
          </cell>
          <cell r="P268">
            <v>0</v>
          </cell>
        </row>
        <row r="269">
          <cell r="A269">
            <v>7675</v>
          </cell>
          <cell r="B269" t="str">
            <v>ENTERTAINMENT</v>
          </cell>
          <cell r="O269">
            <v>0</v>
          </cell>
          <cell r="P269">
            <v>0</v>
          </cell>
        </row>
        <row r="270">
          <cell r="A270">
            <v>7676</v>
          </cell>
          <cell r="B270" t="str">
            <v>LEGAL CHGS.</v>
          </cell>
          <cell r="C270">
            <v>1001499</v>
          </cell>
          <cell r="E270">
            <v>7250</v>
          </cell>
          <cell r="G270">
            <v>36621</v>
          </cell>
          <cell r="M270">
            <v>103995</v>
          </cell>
          <cell r="O270">
            <v>1149365</v>
          </cell>
          <cell r="P270">
            <v>0</v>
          </cell>
        </row>
        <row r="271">
          <cell r="A271">
            <v>7677</v>
          </cell>
          <cell r="B271" t="str">
            <v>PROFESSIONAL CHARGES</v>
          </cell>
          <cell r="C271">
            <v>4356372</v>
          </cell>
          <cell r="E271">
            <v>1599343</v>
          </cell>
          <cell r="G271">
            <v>78960</v>
          </cell>
          <cell r="M271">
            <v>1758933</v>
          </cell>
          <cell r="O271">
            <v>7793608</v>
          </cell>
          <cell r="P271">
            <v>0</v>
          </cell>
        </row>
        <row r="272">
          <cell r="A272">
            <v>7678</v>
          </cell>
          <cell r="B272" t="str">
            <v>RIGHTS ISSUE EXP.</v>
          </cell>
          <cell r="O272">
            <v>0</v>
          </cell>
          <cell r="P272">
            <v>0</v>
          </cell>
        </row>
        <row r="273">
          <cell r="A273">
            <v>7679</v>
          </cell>
          <cell r="B273" t="str">
            <v>ROYALTY</v>
          </cell>
          <cell r="C273">
            <v>1137000</v>
          </cell>
          <cell r="M273">
            <v>2501725</v>
          </cell>
          <cell r="O273">
            <v>3638725</v>
          </cell>
          <cell r="P273">
            <v>0</v>
          </cell>
        </row>
        <row r="274">
          <cell r="A274">
            <v>7681</v>
          </cell>
          <cell r="B274" t="str">
            <v>SECURITY CHGS.</v>
          </cell>
          <cell r="C274">
            <v>82900</v>
          </cell>
          <cell r="E274">
            <v>418410.92</v>
          </cell>
          <cell r="G274">
            <v>368967.3</v>
          </cell>
          <cell r="M274">
            <v>212300</v>
          </cell>
          <cell r="O274">
            <v>1082578.22</v>
          </cell>
          <cell r="P274">
            <v>0</v>
          </cell>
        </row>
        <row r="275">
          <cell r="A275">
            <v>7682</v>
          </cell>
          <cell r="B275" t="str">
            <v>RECRUITMENT</v>
          </cell>
          <cell r="C275">
            <v>653746.83</v>
          </cell>
          <cell r="E275">
            <v>2625</v>
          </cell>
          <cell r="G275">
            <v>64576</v>
          </cell>
          <cell r="M275">
            <v>70942</v>
          </cell>
          <cell r="O275">
            <v>791889.83</v>
          </cell>
          <cell r="P275">
            <v>0</v>
          </cell>
        </row>
        <row r="276">
          <cell r="A276">
            <v>7683</v>
          </cell>
          <cell r="B276" t="str">
            <v>TRANSFER EXPS.</v>
          </cell>
          <cell r="C276">
            <v>120064</v>
          </cell>
          <cell r="M276">
            <v>16000</v>
          </cell>
          <cell r="O276">
            <v>136064</v>
          </cell>
          <cell r="P276">
            <v>0</v>
          </cell>
        </row>
        <row r="277">
          <cell r="A277">
            <v>7684</v>
          </cell>
          <cell r="B277" t="str">
            <v>DIRECTORS FEES</v>
          </cell>
          <cell r="C277">
            <v>55000</v>
          </cell>
          <cell r="O277">
            <v>55000</v>
          </cell>
          <cell r="P277">
            <v>0</v>
          </cell>
        </row>
        <row r="278">
          <cell r="A278">
            <v>7685</v>
          </cell>
          <cell r="B278" t="str">
            <v>INSPECTION FEES</v>
          </cell>
          <cell r="C278">
            <v>245203</v>
          </cell>
          <cell r="E278">
            <v>255</v>
          </cell>
          <cell r="G278">
            <v>3950</v>
          </cell>
          <cell r="M278">
            <v>1560</v>
          </cell>
          <cell r="O278">
            <v>250968</v>
          </cell>
          <cell r="P278">
            <v>0</v>
          </cell>
        </row>
        <row r="279">
          <cell r="A279">
            <v>7686</v>
          </cell>
          <cell r="B279" t="str">
            <v>PF ADMN. CHGS.</v>
          </cell>
          <cell r="C279">
            <v>212931</v>
          </cell>
          <cell r="E279">
            <v>85442</v>
          </cell>
          <cell r="G279">
            <v>33366</v>
          </cell>
          <cell r="M279">
            <v>20471</v>
          </cell>
          <cell r="O279">
            <v>352210</v>
          </cell>
          <cell r="P279">
            <v>0</v>
          </cell>
        </row>
        <row r="280">
          <cell r="A280">
            <v>7687</v>
          </cell>
          <cell r="B280" t="str">
            <v>PF LINKED ADMN. CHGS.</v>
          </cell>
          <cell r="G280">
            <v>149</v>
          </cell>
          <cell r="M280">
            <v>93</v>
          </cell>
          <cell r="O280">
            <v>242</v>
          </cell>
          <cell r="P280">
            <v>0</v>
          </cell>
        </row>
        <row r="281">
          <cell r="A281">
            <v>7688</v>
          </cell>
          <cell r="B281" t="str">
            <v>PF LINKED INS. CHGS.</v>
          </cell>
          <cell r="O281">
            <v>0</v>
          </cell>
          <cell r="P281">
            <v>0</v>
          </cell>
        </row>
        <row r="282">
          <cell r="A282">
            <v>7691</v>
          </cell>
          <cell r="B282" t="str">
            <v>PLANTATION CHGS.</v>
          </cell>
          <cell r="M282">
            <v>3221617</v>
          </cell>
          <cell r="O282">
            <v>3221617</v>
          </cell>
          <cell r="P282">
            <v>0</v>
          </cell>
        </row>
        <row r="283">
          <cell r="A283">
            <v>7692</v>
          </cell>
          <cell r="B283" t="str">
            <v>SPOILAGE</v>
          </cell>
          <cell r="C283">
            <v>9848816.55</v>
          </cell>
          <cell r="O283">
            <v>9848816.55</v>
          </cell>
          <cell r="P283">
            <v>0</v>
          </cell>
        </row>
        <row r="284">
          <cell r="A284">
            <v>7693</v>
          </cell>
          <cell r="B284" t="str">
            <v>FURNITURE HIRE </v>
          </cell>
          <cell r="G284">
            <v>37800</v>
          </cell>
          <cell r="O284">
            <v>37800</v>
          </cell>
          <cell r="P284">
            <v>0</v>
          </cell>
        </row>
        <row r="285">
          <cell r="A285">
            <v>7694</v>
          </cell>
          <cell r="B285" t="str">
            <v>BROKERAGE</v>
          </cell>
          <cell r="C285">
            <v>25604</v>
          </cell>
          <cell r="M285">
            <v>571286</v>
          </cell>
          <cell r="O285">
            <v>596890</v>
          </cell>
          <cell r="P285">
            <v>0</v>
          </cell>
        </row>
        <row r="286">
          <cell r="A286">
            <v>7695</v>
          </cell>
          <cell r="B286" t="str">
            <v>MISC. SERVICES PURCHASED</v>
          </cell>
          <cell r="C286">
            <v>3033735.1</v>
          </cell>
          <cell r="E286">
            <v>1010722</v>
          </cell>
          <cell r="G286">
            <v>2550264.38</v>
          </cell>
          <cell r="M286">
            <v>1703295.93</v>
          </cell>
          <cell r="O286">
            <v>8298017.41</v>
          </cell>
          <cell r="P286">
            <v>0</v>
          </cell>
        </row>
        <row r="287">
          <cell r="A287">
            <v>7696</v>
          </cell>
          <cell r="B287" t="str">
            <v>MISCELLANEOUS EXPS.</v>
          </cell>
          <cell r="C287">
            <v>325238.88</v>
          </cell>
          <cell r="G287">
            <v>10582</v>
          </cell>
          <cell r="M287">
            <v>49980</v>
          </cell>
          <cell r="O287">
            <v>385800.88</v>
          </cell>
          <cell r="P287">
            <v>0</v>
          </cell>
        </row>
        <row r="288">
          <cell r="A288">
            <v>7697</v>
          </cell>
          <cell r="B288" t="str">
            <v>DEFERRED EXP ON GDS AGREE </v>
          </cell>
          <cell r="C288">
            <v>2520948</v>
          </cell>
          <cell r="O288">
            <v>2520948</v>
          </cell>
          <cell r="P288">
            <v>0</v>
          </cell>
        </row>
        <row r="289">
          <cell r="A289">
            <v>7698</v>
          </cell>
          <cell r="B289" t="str">
            <v>DEFERRED EXP ON TECH K H</v>
          </cell>
          <cell r="G289">
            <v>363531</v>
          </cell>
          <cell r="M289">
            <v>6922504</v>
          </cell>
          <cell r="O289">
            <v>7286035</v>
          </cell>
          <cell r="P289">
            <v>0</v>
          </cell>
        </row>
        <row r="290">
          <cell r="A290">
            <v>7699</v>
          </cell>
          <cell r="B290" t="str">
            <v>DEFERRED EXP PERFORMANCE IMPR</v>
          </cell>
          <cell r="C290">
            <v>1214847</v>
          </cell>
          <cell r="O290">
            <v>1214847</v>
          </cell>
          <cell r="P290">
            <v>0</v>
          </cell>
        </row>
        <row r="291">
          <cell r="A291">
            <v>7701</v>
          </cell>
          <cell r="B291" t="str">
            <v>DEFERRED EXPS SOFTWARE DEVE</v>
          </cell>
          <cell r="O291">
            <v>0</v>
          </cell>
          <cell r="P291">
            <v>0</v>
          </cell>
        </row>
        <row r="292">
          <cell r="A292">
            <v>7711</v>
          </cell>
          <cell r="B292" t="str">
            <v>INTEREST-ON SEC LOANS</v>
          </cell>
          <cell r="C292">
            <v>54137710.52</v>
          </cell>
          <cell r="O292">
            <v>54137710.52</v>
          </cell>
          <cell r="P292">
            <v>0</v>
          </cell>
        </row>
        <row r="293">
          <cell r="A293">
            <v>7712</v>
          </cell>
          <cell r="B293" t="str">
            <v>INT ON DEBENTURE.</v>
          </cell>
          <cell r="C293">
            <v>11990479.43</v>
          </cell>
          <cell r="O293">
            <v>11990479.43</v>
          </cell>
          <cell r="P293">
            <v>0</v>
          </cell>
        </row>
        <row r="294">
          <cell r="A294">
            <v>7713</v>
          </cell>
          <cell r="B294" t="str">
            <v>INT.ON  TERM LN BK</v>
          </cell>
          <cell r="O294">
            <v>0</v>
          </cell>
          <cell r="P294">
            <v>0</v>
          </cell>
        </row>
        <row r="295">
          <cell r="A295">
            <v>7714</v>
          </cell>
          <cell r="B295" t="str">
            <v>INTEREST-ON SEC LOANS</v>
          </cell>
          <cell r="C295">
            <v>243512</v>
          </cell>
          <cell r="O295">
            <v>243512</v>
          </cell>
          <cell r="P295">
            <v>0</v>
          </cell>
        </row>
        <row r="296">
          <cell r="A296">
            <v>7715</v>
          </cell>
          <cell r="B296" t="str">
            <v>INTEREST-ON SEC LOANS</v>
          </cell>
          <cell r="C296">
            <v>1872611.83</v>
          </cell>
          <cell r="E296">
            <v>2047</v>
          </cell>
          <cell r="M296">
            <v>206</v>
          </cell>
          <cell r="O296">
            <v>1874864.83</v>
          </cell>
          <cell r="P296">
            <v>0</v>
          </cell>
        </row>
        <row r="297">
          <cell r="A297">
            <v>7716</v>
          </cell>
          <cell r="B297" t="str">
            <v>INTEREST-ON SEC LOANS</v>
          </cell>
          <cell r="C297">
            <v>2708633</v>
          </cell>
          <cell r="M297">
            <v>3375</v>
          </cell>
          <cell r="O297">
            <v>2712008</v>
          </cell>
          <cell r="P297">
            <v>0</v>
          </cell>
        </row>
        <row r="298">
          <cell r="A298">
            <v>7717</v>
          </cell>
          <cell r="B298" t="str">
            <v>INT.ON  WCDL</v>
          </cell>
          <cell r="C298">
            <v>9995843.75</v>
          </cell>
          <cell r="O298">
            <v>9995843.75</v>
          </cell>
          <cell r="P298">
            <v>0</v>
          </cell>
        </row>
        <row r="299">
          <cell r="A299">
            <v>7718</v>
          </cell>
          <cell r="B299" t="str">
            <v>INT. ON DEALER DEPOSIT</v>
          </cell>
          <cell r="C299">
            <v>988063</v>
          </cell>
          <cell r="O299">
            <v>988063</v>
          </cell>
          <cell r="P299">
            <v>0</v>
          </cell>
        </row>
        <row r="300">
          <cell r="A300">
            <v>7719</v>
          </cell>
          <cell r="B300" t="str">
            <v>INT ON ECB LOAN</v>
          </cell>
          <cell r="O300">
            <v>0</v>
          </cell>
          <cell r="P300">
            <v>0</v>
          </cell>
        </row>
        <row r="301">
          <cell r="A301">
            <v>7721</v>
          </cell>
          <cell r="B301" t="str">
            <v>INTEREST-ON UNSEC LOANS</v>
          </cell>
          <cell r="C301">
            <v>13769139.23</v>
          </cell>
          <cell r="O301">
            <v>13769139.23</v>
          </cell>
          <cell r="P301">
            <v>0</v>
          </cell>
        </row>
        <row r="302">
          <cell r="A302">
            <v>7722</v>
          </cell>
          <cell r="B302" t="str">
            <v>INTER ON INTER CO DEP</v>
          </cell>
          <cell r="C302">
            <v>4991579</v>
          </cell>
          <cell r="O302">
            <v>4991579</v>
          </cell>
          <cell r="P302">
            <v>0</v>
          </cell>
        </row>
        <row r="303">
          <cell r="A303">
            <v>7723</v>
          </cell>
          <cell r="B303" t="str">
            <v>INTEREST-ON UNSEC LOANS</v>
          </cell>
          <cell r="C303">
            <v>4917.45</v>
          </cell>
          <cell r="O303">
            <v>4917.45</v>
          </cell>
          <cell r="P303">
            <v>0</v>
          </cell>
        </row>
        <row r="304">
          <cell r="A304">
            <v>7724</v>
          </cell>
          <cell r="B304" t="str">
            <v>INT.ON DEFF.LIABILITY</v>
          </cell>
          <cell r="O304">
            <v>0</v>
          </cell>
          <cell r="P304">
            <v>0</v>
          </cell>
        </row>
        <row r="305">
          <cell r="A305">
            <v>7725</v>
          </cell>
          <cell r="B305" t="str">
            <v>FINANCE &amp; BORROWING COST</v>
          </cell>
          <cell r="C305">
            <v>2474750</v>
          </cell>
          <cell r="O305">
            <v>2474750</v>
          </cell>
          <cell r="P305">
            <v>0</v>
          </cell>
        </row>
        <row r="306">
          <cell r="A306">
            <v>7731</v>
          </cell>
          <cell r="B306" t="str">
            <v>DISCOUNTING CHARGES</v>
          </cell>
          <cell r="C306">
            <v>1429028.27</v>
          </cell>
          <cell r="O306">
            <v>1429028.27</v>
          </cell>
          <cell r="P306">
            <v>0</v>
          </cell>
        </row>
        <row r="307">
          <cell r="A307">
            <v>7732</v>
          </cell>
          <cell r="B307" t="str">
            <v>DISCOUNTING CHARGE CP</v>
          </cell>
          <cell r="O307">
            <v>0</v>
          </cell>
          <cell r="P307">
            <v>0</v>
          </cell>
        </row>
        <row r="308">
          <cell r="A308">
            <v>7741</v>
          </cell>
          <cell r="B308" t="str">
            <v>BANK CHARGES</v>
          </cell>
          <cell r="C308">
            <v>1118920</v>
          </cell>
          <cell r="E308">
            <v>41302.82</v>
          </cell>
          <cell r="G308">
            <v>122185.27</v>
          </cell>
          <cell r="M308">
            <v>282523</v>
          </cell>
          <cell r="O308">
            <v>1564931.09</v>
          </cell>
          <cell r="P308">
            <v>0</v>
          </cell>
        </row>
        <row r="309">
          <cell r="A309">
            <v>7742</v>
          </cell>
          <cell r="B309" t="str">
            <v>BROKERAGE ON FD--TO SH.HLDRS </v>
          </cell>
          <cell r="C309">
            <v>995281.79</v>
          </cell>
          <cell r="O309">
            <v>995281.79</v>
          </cell>
          <cell r="P309">
            <v>0</v>
          </cell>
        </row>
        <row r="310">
          <cell r="A310">
            <v>7743</v>
          </cell>
          <cell r="B310" t="str">
            <v>BROKERAGE INTER CO</v>
          </cell>
          <cell r="C310">
            <v>148070.99</v>
          </cell>
          <cell r="O310">
            <v>148070.99</v>
          </cell>
          <cell r="P310">
            <v>0</v>
          </cell>
        </row>
        <row r="311">
          <cell r="A311">
            <v>7744</v>
          </cell>
          <cell r="B311" t="str">
            <v>BROKERAGE ON FD-TO OTHERS</v>
          </cell>
          <cell r="C311">
            <v>70000</v>
          </cell>
          <cell r="O311">
            <v>70000</v>
          </cell>
          <cell r="P311">
            <v>0</v>
          </cell>
        </row>
        <row r="312">
          <cell r="A312">
            <v>7811</v>
          </cell>
          <cell r="B312" t="str">
            <v>DEPRECIATION -LAND</v>
          </cell>
          <cell r="C312">
            <v>3074.59</v>
          </cell>
          <cell r="M312">
            <v>9338.16</v>
          </cell>
          <cell r="O312">
            <v>12412.75</v>
          </cell>
          <cell r="P312">
            <v>0</v>
          </cell>
        </row>
        <row r="313">
          <cell r="A313">
            <v>7821</v>
          </cell>
          <cell r="B313" t="str">
            <v>DEPRECIATION -LAND</v>
          </cell>
          <cell r="E313">
            <v>3433.94</v>
          </cell>
          <cell r="G313">
            <v>7694.3</v>
          </cell>
          <cell r="M313">
            <v>282865.33</v>
          </cell>
          <cell r="O313">
            <v>293993.57</v>
          </cell>
          <cell r="P313">
            <v>0</v>
          </cell>
        </row>
        <row r="314">
          <cell r="A314">
            <v>7831</v>
          </cell>
          <cell r="B314" t="str">
            <v>DEP OFFICE BLDG</v>
          </cell>
          <cell r="C314">
            <v>124404.19</v>
          </cell>
          <cell r="O314">
            <v>124404.19</v>
          </cell>
          <cell r="P314">
            <v>0</v>
          </cell>
        </row>
        <row r="315">
          <cell r="A315">
            <v>7832</v>
          </cell>
          <cell r="B315" t="str">
            <v>DEP-CONOOR DEVICE.</v>
          </cell>
          <cell r="O315">
            <v>0</v>
          </cell>
          <cell r="P315">
            <v>0</v>
          </cell>
        </row>
        <row r="316">
          <cell r="A316">
            <v>7851</v>
          </cell>
          <cell r="B316" t="str">
            <v>DEPRECIATION -FAC BLDG</v>
          </cell>
          <cell r="E316">
            <v>211081.59</v>
          </cell>
          <cell r="G316">
            <v>671525.48</v>
          </cell>
          <cell r="O316">
            <v>882607.07</v>
          </cell>
          <cell r="P316">
            <v>0</v>
          </cell>
        </row>
        <row r="317">
          <cell r="A317">
            <v>7871</v>
          </cell>
          <cell r="B317" t="str">
            <v>DEPRECIATION -RESI BLDG</v>
          </cell>
          <cell r="G317">
            <v>2168.26</v>
          </cell>
          <cell r="O317">
            <v>2168.26</v>
          </cell>
          <cell r="P317">
            <v>0</v>
          </cell>
        </row>
        <row r="318">
          <cell r="A318">
            <v>7911</v>
          </cell>
          <cell r="B318" t="str">
            <v>DEPRECIATION </v>
          </cell>
          <cell r="O318">
            <v>0</v>
          </cell>
          <cell r="P318">
            <v>0</v>
          </cell>
        </row>
        <row r="319">
          <cell r="A319">
            <v>7912</v>
          </cell>
          <cell r="B319" t="str">
            <v>DEPRECIATION-P&amp;M CORROS.</v>
          </cell>
          <cell r="E319">
            <v>2684036.59</v>
          </cell>
          <cell r="M319">
            <v>16038761.03</v>
          </cell>
          <cell r="O319">
            <v>18722797.619999997</v>
          </cell>
          <cell r="P319">
            <v>0</v>
          </cell>
        </row>
        <row r="320">
          <cell r="A320">
            <v>7913</v>
          </cell>
          <cell r="B320" t="str">
            <v>DEPRECIATION-P&amp;M Nn CORRS</v>
          </cell>
          <cell r="C320">
            <v>539851.47</v>
          </cell>
          <cell r="E320">
            <v>4958.5</v>
          </cell>
          <cell r="M320">
            <v>920.29</v>
          </cell>
          <cell r="O320">
            <v>545730.26</v>
          </cell>
          <cell r="P320">
            <v>0</v>
          </cell>
        </row>
        <row r="321">
          <cell r="A321">
            <v>7914</v>
          </cell>
          <cell r="B321" t="str">
            <v>DEPRECIATION -P&amp;M</v>
          </cell>
          <cell r="E321">
            <v>419695.6</v>
          </cell>
          <cell r="G321">
            <v>1946464.59</v>
          </cell>
          <cell r="M321">
            <v>503833.71</v>
          </cell>
          <cell r="O321">
            <v>2869993.9</v>
          </cell>
          <cell r="P321">
            <v>0</v>
          </cell>
        </row>
        <row r="322">
          <cell r="A322">
            <v>7921</v>
          </cell>
          <cell r="B322" t="str">
            <v>DEPRECIATION-P&amp;M ELEC.INST</v>
          </cell>
          <cell r="O322">
            <v>0</v>
          </cell>
          <cell r="P322">
            <v>0</v>
          </cell>
        </row>
        <row r="323">
          <cell r="A323">
            <v>7922</v>
          </cell>
          <cell r="B323" t="str">
            <v>DEPRECIATION </v>
          </cell>
          <cell r="E323">
            <v>187187.33</v>
          </cell>
          <cell r="G323">
            <v>149129.94</v>
          </cell>
          <cell r="M323">
            <v>261353.56</v>
          </cell>
          <cell r="O323">
            <v>597670.83</v>
          </cell>
          <cell r="P323">
            <v>0</v>
          </cell>
        </row>
        <row r="324">
          <cell r="A324">
            <v>7931</v>
          </cell>
          <cell r="B324" t="str">
            <v>DEP. P &amp; M RESEARCH</v>
          </cell>
          <cell r="O324">
            <v>0</v>
          </cell>
          <cell r="P324">
            <v>0</v>
          </cell>
        </row>
        <row r="325">
          <cell r="A325">
            <v>7932</v>
          </cell>
          <cell r="B325" t="str">
            <v>DEP P &amp; M R&amp;D &gt;5000</v>
          </cell>
          <cell r="O325">
            <v>0</v>
          </cell>
          <cell r="P325">
            <v>0</v>
          </cell>
        </row>
        <row r="326">
          <cell r="A326">
            <v>7942</v>
          </cell>
          <cell r="B326" t="str">
            <v>DEPRECIATION-EFFUEL.TREAT</v>
          </cell>
          <cell r="E326">
            <v>56734.76</v>
          </cell>
          <cell r="O326">
            <v>56734.76</v>
          </cell>
          <cell r="P326">
            <v>0</v>
          </cell>
        </row>
        <row r="327">
          <cell r="A327">
            <v>7952</v>
          </cell>
          <cell r="B327" t="str">
            <v>DEPRECIATION-P&amp;M ENV.CONT.</v>
          </cell>
          <cell r="G327">
            <v>3887.85</v>
          </cell>
          <cell r="O327">
            <v>3887.85</v>
          </cell>
          <cell r="P327">
            <v>0</v>
          </cell>
        </row>
        <row r="328">
          <cell r="A328">
            <v>7961</v>
          </cell>
          <cell r="B328" t="str">
            <v>DEP-ENERGY SAVING DEVICE.</v>
          </cell>
          <cell r="O328">
            <v>0</v>
          </cell>
          <cell r="P328">
            <v>0</v>
          </cell>
        </row>
        <row r="329">
          <cell r="A329">
            <v>7962</v>
          </cell>
          <cell r="B329" t="str">
            <v>DEP P&amp;M ENER SAV AB 5LAC.</v>
          </cell>
          <cell r="G329">
            <v>9636.81</v>
          </cell>
          <cell r="O329">
            <v>9636.81</v>
          </cell>
          <cell r="P329">
            <v>0</v>
          </cell>
        </row>
        <row r="330">
          <cell r="A330">
            <v>7981</v>
          </cell>
          <cell r="B330" t="str">
            <v>DEPRECIATION-LAB.EQUI.R</v>
          </cell>
          <cell r="O330">
            <v>0</v>
          </cell>
          <cell r="P330">
            <v>0</v>
          </cell>
        </row>
        <row r="331">
          <cell r="A331">
            <v>7982</v>
          </cell>
          <cell r="B331" t="str">
            <v>DEPRECIATION-LAB. EQUI</v>
          </cell>
          <cell r="G331">
            <v>608827.49</v>
          </cell>
          <cell r="M331">
            <v>242798.15</v>
          </cell>
          <cell r="O331">
            <v>851625.64</v>
          </cell>
          <cell r="P331">
            <v>0</v>
          </cell>
        </row>
        <row r="332">
          <cell r="A332">
            <v>7984</v>
          </cell>
          <cell r="B332" t="str">
            <v>DEPRECIATION -LAB EQUIP R/D</v>
          </cell>
          <cell r="E332">
            <v>1506196.91</v>
          </cell>
          <cell r="O332">
            <v>1506196.91</v>
          </cell>
          <cell r="P332">
            <v>0</v>
          </cell>
        </row>
        <row r="333">
          <cell r="A333">
            <v>8011</v>
          </cell>
          <cell r="B333" t="str">
            <v>DEPRECIATION -FURNITURWE</v>
          </cell>
          <cell r="C333">
            <v>340921.57</v>
          </cell>
          <cell r="E333">
            <v>75585.22</v>
          </cell>
          <cell r="G333">
            <v>79931.25</v>
          </cell>
          <cell r="M333">
            <v>61017.06</v>
          </cell>
          <cell r="O333">
            <v>557455.1</v>
          </cell>
          <cell r="P333">
            <v>0</v>
          </cell>
        </row>
        <row r="334">
          <cell r="A334">
            <v>8012</v>
          </cell>
          <cell r="B334" t="str">
            <v>DEP FUR &amp; FIX R&amp;D</v>
          </cell>
          <cell r="O334">
            <v>0</v>
          </cell>
          <cell r="P334">
            <v>0</v>
          </cell>
        </row>
        <row r="335">
          <cell r="A335">
            <v>8111</v>
          </cell>
          <cell r="B335" t="str">
            <v>DEP OFFICE BLDG &lt;5000</v>
          </cell>
          <cell r="O335">
            <v>0</v>
          </cell>
          <cell r="P335">
            <v>0</v>
          </cell>
        </row>
        <row r="336">
          <cell r="A336">
            <v>8112</v>
          </cell>
          <cell r="B336" t="str">
            <v>DEPRECIATION -OFF.EQUIP.</v>
          </cell>
          <cell r="C336">
            <v>891552.91</v>
          </cell>
          <cell r="E336">
            <v>194406.09</v>
          </cell>
          <cell r="G336">
            <v>215633.63</v>
          </cell>
          <cell r="M336">
            <v>125128.8</v>
          </cell>
          <cell r="O336">
            <v>1426721.43</v>
          </cell>
          <cell r="P336">
            <v>0</v>
          </cell>
        </row>
        <row r="337">
          <cell r="A337">
            <v>8114</v>
          </cell>
          <cell r="B337" t="str">
            <v>DEP OFF.BLDG R&amp;D&lt;5000</v>
          </cell>
          <cell r="O337">
            <v>0</v>
          </cell>
          <cell r="P337">
            <v>0</v>
          </cell>
        </row>
        <row r="338">
          <cell r="A338">
            <v>8115</v>
          </cell>
          <cell r="B338" t="str">
            <v>DEP LAND-LEASEHOLD </v>
          </cell>
          <cell r="O338">
            <v>0</v>
          </cell>
          <cell r="P338">
            <v>0</v>
          </cell>
        </row>
        <row r="339">
          <cell r="A339">
            <v>8119</v>
          </cell>
          <cell r="B339" t="str">
            <v>DEPRECIATION-OFF. EQUI.</v>
          </cell>
          <cell r="E339">
            <v>1700.13</v>
          </cell>
          <cell r="G339">
            <v>4675.55</v>
          </cell>
          <cell r="O339">
            <v>6375.68</v>
          </cell>
          <cell r="P339">
            <v>0</v>
          </cell>
        </row>
        <row r="340">
          <cell r="A340">
            <v>8212</v>
          </cell>
          <cell r="B340" t="str">
            <v>DEPRECIATION-MOTOR BUSESTWO WHEEL</v>
          </cell>
          <cell r="O340">
            <v>0</v>
          </cell>
          <cell r="P340">
            <v>0</v>
          </cell>
        </row>
        <row r="341">
          <cell r="A341">
            <v>8213</v>
          </cell>
          <cell r="B341" t="str">
            <v>DEP JEEP &amp; TRAILERS</v>
          </cell>
          <cell r="O341">
            <v>0</v>
          </cell>
          <cell r="P341">
            <v>0</v>
          </cell>
        </row>
        <row r="342">
          <cell r="A342">
            <v>8221</v>
          </cell>
          <cell r="B342" t="str">
            <v>DEPRECIATION -MOTOR CARS</v>
          </cell>
          <cell r="C342">
            <v>180502.93</v>
          </cell>
          <cell r="E342">
            <v>8828.44</v>
          </cell>
          <cell r="G342">
            <v>1595.61</v>
          </cell>
          <cell r="M342">
            <v>1119.31</v>
          </cell>
          <cell r="O342">
            <v>192046.29</v>
          </cell>
          <cell r="P342">
            <v>0</v>
          </cell>
        </row>
        <row r="343">
          <cell r="A343">
            <v>8222</v>
          </cell>
          <cell r="B343" t="str">
            <v>DEPRECIATION-TWO WHEEL</v>
          </cell>
          <cell r="O343">
            <v>0</v>
          </cell>
          <cell r="P343">
            <v>0</v>
          </cell>
        </row>
        <row r="344">
          <cell r="A344">
            <v>9111</v>
          </cell>
          <cell r="B344" t="str">
            <v>INCOME TAX</v>
          </cell>
          <cell r="O344">
            <v>0</v>
          </cell>
          <cell r="P344">
            <v>0</v>
          </cell>
        </row>
        <row r="345">
          <cell r="A345">
            <v>9112</v>
          </cell>
          <cell r="B345" t="str">
            <v>DIVIDEND TAX</v>
          </cell>
          <cell r="O345">
            <v>0</v>
          </cell>
          <cell r="P345">
            <v>0</v>
          </cell>
        </row>
      </sheetData>
      <sheetData sheetId="2">
        <row r="8">
          <cell r="A8">
            <v>1</v>
          </cell>
          <cell r="B8" t="str">
            <v>- W.I.P. </v>
          </cell>
          <cell r="E8">
            <v>39038279.08</v>
          </cell>
          <cell r="G8">
            <v>5248747</v>
          </cell>
          <cell r="I8">
            <v>61612687</v>
          </cell>
          <cell r="M8">
            <v>27464767.89</v>
          </cell>
          <cell r="O8">
            <v>133364480.97</v>
          </cell>
          <cell r="P8">
            <v>0</v>
          </cell>
        </row>
        <row r="9">
          <cell r="A9">
            <v>2</v>
          </cell>
          <cell r="B9" t="str">
            <v>- FINISHED GOODS</v>
          </cell>
          <cell r="E9">
            <v>29327906.06</v>
          </cell>
          <cell r="G9">
            <v>69916404.22</v>
          </cell>
          <cell r="I9">
            <v>77037364</v>
          </cell>
          <cell r="M9">
            <v>819739.87</v>
          </cell>
          <cell r="O9">
            <v>177101414.15</v>
          </cell>
          <cell r="P9">
            <v>0</v>
          </cell>
        </row>
        <row r="10">
          <cell r="A10">
            <v>3</v>
          </cell>
          <cell r="B10" t="str">
            <v>- W.I.P.</v>
          </cell>
          <cell r="F10">
            <v>48455865.25</v>
          </cell>
          <cell r="H10">
            <v>12164690</v>
          </cell>
          <cell r="J10">
            <v>36731416</v>
          </cell>
          <cell r="L10">
            <v>0</v>
          </cell>
          <cell r="N10">
            <v>69029624.89</v>
          </cell>
          <cell r="O10">
            <v>0</v>
          </cell>
          <cell r="P10">
            <v>166381596.14</v>
          </cell>
        </row>
        <row r="11">
          <cell r="A11">
            <v>4</v>
          </cell>
          <cell r="B11" t="str">
            <v>- FINISHED GOODS</v>
          </cell>
          <cell r="F11">
            <v>21437747.33</v>
          </cell>
          <cell r="H11">
            <v>66753141.32</v>
          </cell>
          <cell r="J11">
            <v>80197515</v>
          </cell>
          <cell r="L11">
            <v>0</v>
          </cell>
          <cell r="N11">
            <v>5026324.87</v>
          </cell>
          <cell r="O11">
            <v>0</v>
          </cell>
          <cell r="P11">
            <v>173414728.52</v>
          </cell>
        </row>
        <row r="12">
          <cell r="A12">
            <v>5</v>
          </cell>
          <cell r="B12" t="str">
            <v>PROFIT ON SALE OF ASSETS</v>
          </cell>
          <cell r="D12">
            <v>89980195.45</v>
          </cell>
          <cell r="F12">
            <v>196738.15</v>
          </cell>
          <cell r="P12">
            <v>90176933.60000001</v>
          </cell>
        </row>
        <row r="13">
          <cell r="A13">
            <v>6</v>
          </cell>
          <cell r="B13" t="str">
            <v>LOSS ON SALE OF ASSETS</v>
          </cell>
          <cell r="O13">
            <v>0</v>
          </cell>
        </row>
        <row r="14">
          <cell r="A14">
            <v>7</v>
          </cell>
          <cell r="B14" t="str">
            <v>PROFIT ON SALE OF FA</v>
          </cell>
          <cell r="O14">
            <v>0</v>
          </cell>
          <cell r="P14">
            <v>0</v>
          </cell>
        </row>
        <row r="15">
          <cell r="A15">
            <v>8</v>
          </cell>
          <cell r="B15" t="str">
            <v>LOSS ON SALE OF FA</v>
          </cell>
          <cell r="C15">
            <v>86995.28</v>
          </cell>
          <cell r="G15">
            <v>26553</v>
          </cell>
          <cell r="O15">
            <v>113548.28</v>
          </cell>
        </row>
        <row r="16">
          <cell r="A16">
            <v>5711</v>
          </cell>
          <cell r="B16" t="str">
            <v>LOCAL</v>
          </cell>
          <cell r="F16">
            <v>36337430.7</v>
          </cell>
          <cell r="H16">
            <v>6066763</v>
          </cell>
          <cell r="N16">
            <v>18676894.18</v>
          </cell>
          <cell r="O16">
            <v>0</v>
          </cell>
          <cell r="P16">
            <v>18676894.18</v>
          </cell>
        </row>
        <row r="17">
          <cell r="A17">
            <v>5712</v>
          </cell>
          <cell r="B17" t="str">
            <v>INCOME CHECMICAL SALES</v>
          </cell>
          <cell r="O17">
            <v>0</v>
          </cell>
          <cell r="P17">
            <v>0</v>
          </cell>
        </row>
        <row r="18">
          <cell r="A18">
            <v>5713</v>
          </cell>
          <cell r="B18" t="str">
            <v>EXPORTS</v>
          </cell>
          <cell r="D18">
            <v>73924393.34</v>
          </cell>
          <cell r="N18">
            <v>14819391.5</v>
          </cell>
          <cell r="O18">
            <v>0</v>
          </cell>
          <cell r="P18">
            <v>88743784.84</v>
          </cell>
        </row>
        <row r="19">
          <cell r="A19">
            <v>5715</v>
          </cell>
          <cell r="B19" t="str">
            <v>BULK DRUGS</v>
          </cell>
          <cell r="F19">
            <v>668778.35</v>
          </cell>
          <cell r="H19">
            <v>3706769</v>
          </cell>
          <cell r="O19">
            <v>0</v>
          </cell>
          <cell r="P19">
            <v>4375547.35</v>
          </cell>
        </row>
        <row r="20">
          <cell r="A20">
            <v>5717</v>
          </cell>
          <cell r="B20" t="str">
            <v>EXCISE RECOVERED</v>
          </cell>
          <cell r="D20">
            <v>46284145.9</v>
          </cell>
          <cell r="H20">
            <v>1362298.58</v>
          </cell>
          <cell r="N20">
            <v>2867424</v>
          </cell>
          <cell r="O20">
            <v>0</v>
          </cell>
          <cell r="P20">
            <v>50513868.48</v>
          </cell>
        </row>
        <row r="21">
          <cell r="A21">
            <v>5721</v>
          </cell>
          <cell r="B21" t="str">
            <v>ACCUMED</v>
          </cell>
          <cell r="D21">
            <v>210418480.87</v>
          </cell>
          <cell r="G21">
            <v>869377.35</v>
          </cell>
          <cell r="O21">
            <v>869377.35</v>
          </cell>
          <cell r="P21">
            <v>210418480.87</v>
          </cell>
        </row>
        <row r="22">
          <cell r="A22">
            <v>5722</v>
          </cell>
          <cell r="B22" t="str">
            <v>SERTEC</v>
          </cell>
          <cell r="D22">
            <v>99662944.31</v>
          </cell>
          <cell r="O22">
            <v>0</v>
          </cell>
          <cell r="P22">
            <v>99662944.31</v>
          </cell>
        </row>
        <row r="23">
          <cell r="A23">
            <v>5723</v>
          </cell>
          <cell r="B23" t="str">
            <v>GENERIC</v>
          </cell>
          <cell r="D23">
            <v>4895617.5</v>
          </cell>
          <cell r="O23">
            <v>0</v>
          </cell>
          <cell r="P23">
            <v>4895617.5</v>
          </cell>
        </row>
        <row r="24">
          <cell r="A24">
            <v>5724</v>
          </cell>
          <cell r="B24" t="str">
            <v>EXPORTS</v>
          </cell>
          <cell r="D24">
            <v>9934942.44</v>
          </cell>
          <cell r="O24">
            <v>0</v>
          </cell>
          <cell r="P24">
            <v>9934942.44</v>
          </cell>
        </row>
        <row r="25">
          <cell r="A25">
            <v>5725</v>
          </cell>
          <cell r="B25" t="str">
            <v>PHARMA-DEEMED EXPORTS</v>
          </cell>
          <cell r="D25">
            <v>175000</v>
          </cell>
          <cell r="O25">
            <v>0</v>
          </cell>
          <cell r="P25">
            <v>175000</v>
          </cell>
        </row>
        <row r="26">
          <cell r="A26">
            <v>5727</v>
          </cell>
          <cell r="B26" t="str">
            <v>EXCISE DUTY--CHEM</v>
          </cell>
          <cell r="F26">
            <v>5163067.34</v>
          </cell>
          <cell r="H26">
            <v>594379</v>
          </cell>
          <cell r="O26">
            <v>0</v>
          </cell>
          <cell r="P26">
            <v>5757446.34</v>
          </cell>
        </row>
        <row r="27">
          <cell r="A27">
            <v>5729</v>
          </cell>
          <cell r="B27" t="str">
            <v>TRADE DISCOUNT</v>
          </cell>
          <cell r="C27">
            <v>3359692.88</v>
          </cell>
          <cell r="O27">
            <v>3359692.88</v>
          </cell>
          <cell r="P27">
            <v>0</v>
          </cell>
        </row>
        <row r="28">
          <cell r="A28">
            <v>5731</v>
          </cell>
          <cell r="B28" t="str">
            <v>SALES-NET</v>
          </cell>
          <cell r="D28">
            <v>58395952.9</v>
          </cell>
          <cell r="O28">
            <v>0</v>
          </cell>
          <cell r="P28">
            <v>58395952.9</v>
          </cell>
        </row>
        <row r="29">
          <cell r="A29">
            <v>5732</v>
          </cell>
          <cell r="B29" t="str">
            <v>EXPORT - AFFILIATES ***</v>
          </cell>
          <cell r="D29">
            <v>18377093.78</v>
          </cell>
          <cell r="O29">
            <v>0</v>
          </cell>
          <cell r="P29">
            <v>18377093.78</v>
          </cell>
        </row>
        <row r="30">
          <cell r="A30">
            <v>5733</v>
          </cell>
          <cell r="B30" t="str">
            <v>CHEM.TECHNICAL</v>
          </cell>
          <cell r="D30">
            <v>110842.44</v>
          </cell>
          <cell r="O30">
            <v>0</v>
          </cell>
          <cell r="P30">
            <v>110842.44</v>
          </cell>
        </row>
        <row r="31">
          <cell r="A31">
            <v>5735</v>
          </cell>
          <cell r="B31" t="str">
            <v>SALES AGRO EXPORTS</v>
          </cell>
          <cell r="O31">
            <v>0</v>
          </cell>
          <cell r="P31">
            <v>0</v>
          </cell>
        </row>
        <row r="32">
          <cell r="A32">
            <v>5736</v>
          </cell>
          <cell r="B32" t="str">
            <v>INCOME AGRO SALES TAX</v>
          </cell>
          <cell r="D32">
            <v>10059900</v>
          </cell>
          <cell r="O32">
            <v>0</v>
          </cell>
          <cell r="P32">
            <v>10059900</v>
          </cell>
        </row>
        <row r="33">
          <cell r="A33">
            <v>5737</v>
          </cell>
          <cell r="B33" t="str">
            <v>EXCISE DUTY AGRO    ***</v>
          </cell>
          <cell r="D33">
            <v>36404</v>
          </cell>
          <cell r="O33">
            <v>0</v>
          </cell>
          <cell r="P33">
            <v>36404</v>
          </cell>
        </row>
        <row r="34">
          <cell r="A34">
            <v>5738</v>
          </cell>
          <cell r="B34" t="str">
            <v>RETURNS</v>
          </cell>
          <cell r="C34">
            <v>476352</v>
          </cell>
          <cell r="O34">
            <v>476352</v>
          </cell>
          <cell r="P34">
            <v>0</v>
          </cell>
        </row>
        <row r="35">
          <cell r="A35">
            <v>5739</v>
          </cell>
          <cell r="B35" t="str">
            <v>DISCOUNT</v>
          </cell>
          <cell r="O35">
            <v>0</v>
          </cell>
          <cell r="P35">
            <v>0</v>
          </cell>
        </row>
        <row r="36">
          <cell r="A36">
            <v>5741</v>
          </cell>
          <cell r="B36" t="str">
            <v>CONSUMER PRODUCTS</v>
          </cell>
          <cell r="H36">
            <v>15364540.56</v>
          </cell>
          <cell r="O36">
            <v>0</v>
          </cell>
          <cell r="P36">
            <v>15364540.56</v>
          </cell>
        </row>
        <row r="37">
          <cell r="A37">
            <v>5742</v>
          </cell>
          <cell r="B37" t="str">
            <v>SALES - RACUMIN</v>
          </cell>
          <cell r="O37">
            <v>0</v>
          </cell>
          <cell r="P37">
            <v>0</v>
          </cell>
        </row>
        <row r="38">
          <cell r="A38">
            <v>5747</v>
          </cell>
          <cell r="B38" t="str">
            <v>CONSUMER PROD EXCISE</v>
          </cell>
          <cell r="H38">
            <v>5938352</v>
          </cell>
          <cell r="O38">
            <v>0</v>
          </cell>
          <cell r="P38">
            <v>5938352</v>
          </cell>
        </row>
        <row r="39">
          <cell r="A39">
            <v>5748</v>
          </cell>
          <cell r="B39" t="str">
            <v>EXPORTS</v>
          </cell>
          <cell r="O39">
            <v>0</v>
          </cell>
          <cell r="P39">
            <v>0</v>
          </cell>
        </row>
        <row r="40">
          <cell r="A40">
            <v>5911</v>
          </cell>
          <cell r="B40" t="str">
            <v>INT.ON INVESTMENTS  ***</v>
          </cell>
          <cell r="O40">
            <v>0</v>
          </cell>
          <cell r="P40">
            <v>0</v>
          </cell>
        </row>
        <row r="41">
          <cell r="A41">
            <v>5912</v>
          </cell>
          <cell r="B41" t="str">
            <v>BILL DISCOUNTING </v>
          </cell>
          <cell r="O41">
            <v>0</v>
          </cell>
          <cell r="P41">
            <v>0</v>
          </cell>
        </row>
        <row r="42">
          <cell r="A42">
            <v>5921</v>
          </cell>
          <cell r="B42" t="str">
            <v>INT. ON INT CO DEP.</v>
          </cell>
          <cell r="D42">
            <v>6699298</v>
          </cell>
          <cell r="O42">
            <v>0</v>
          </cell>
          <cell r="P42">
            <v>6699298</v>
          </cell>
        </row>
        <row r="43">
          <cell r="A43">
            <v>5923</v>
          </cell>
          <cell r="B43" t="str">
            <v>INT.ON DEPOSIT</v>
          </cell>
          <cell r="O43">
            <v>0</v>
          </cell>
          <cell r="P43">
            <v>0</v>
          </cell>
        </row>
        <row r="44">
          <cell r="A44">
            <v>5924</v>
          </cell>
          <cell r="B44" t="str">
            <v>INT.ON HSG.LOAN</v>
          </cell>
          <cell r="D44">
            <v>91340.58</v>
          </cell>
          <cell r="F44">
            <v>58063.43</v>
          </cell>
          <cell r="H44">
            <v>79456.04</v>
          </cell>
          <cell r="N44">
            <v>10612.29</v>
          </cell>
          <cell r="O44">
            <v>0</v>
          </cell>
          <cell r="P44">
            <v>239472.34</v>
          </cell>
        </row>
        <row r="45">
          <cell r="A45">
            <v>5925</v>
          </cell>
          <cell r="B45" t="str">
            <v>INT.ON OTH.LOAN</v>
          </cell>
          <cell r="D45">
            <v>884.78</v>
          </cell>
          <cell r="F45">
            <v>79.24</v>
          </cell>
          <cell r="O45">
            <v>0</v>
          </cell>
          <cell r="P45">
            <v>964.02</v>
          </cell>
        </row>
        <row r="46">
          <cell r="A46">
            <v>5926</v>
          </cell>
          <cell r="B46" t="str">
            <v>INT.ON OTH LOAN</v>
          </cell>
          <cell r="O46">
            <v>0</v>
          </cell>
          <cell r="P46">
            <v>0</v>
          </cell>
        </row>
        <row r="47">
          <cell r="A47">
            <v>5927</v>
          </cell>
          <cell r="B47" t="str">
            <v>OTHER INTEREST</v>
          </cell>
          <cell r="D47">
            <v>657710.15</v>
          </cell>
          <cell r="J47">
            <v>11092.64</v>
          </cell>
          <cell r="O47">
            <v>0</v>
          </cell>
          <cell r="P47">
            <v>668802.79</v>
          </cell>
        </row>
        <row r="48">
          <cell r="A48">
            <v>5931</v>
          </cell>
          <cell r="B48" t="str">
            <v>        :FROM U.T.I.</v>
          </cell>
          <cell r="O48">
            <v>0</v>
          </cell>
          <cell r="P48">
            <v>0</v>
          </cell>
        </row>
        <row r="49">
          <cell r="A49">
            <v>5932</v>
          </cell>
          <cell r="B49" t="str">
            <v>        :FROM TRADE INV.**</v>
          </cell>
          <cell r="D49">
            <v>914366</v>
          </cell>
          <cell r="O49">
            <v>0</v>
          </cell>
          <cell r="P49">
            <v>914366</v>
          </cell>
        </row>
        <row r="50">
          <cell r="A50">
            <v>5937</v>
          </cell>
          <cell r="B50" t="str">
            <v>DIVIDEND:FROM SARALA</v>
          </cell>
          <cell r="O50">
            <v>0</v>
          </cell>
          <cell r="P50">
            <v>0</v>
          </cell>
        </row>
        <row r="51">
          <cell r="A51">
            <v>5951</v>
          </cell>
          <cell r="B51" t="str">
            <v>PROFIT ON SALE OF INVEST.</v>
          </cell>
          <cell r="O51">
            <v>0</v>
          </cell>
          <cell r="P51">
            <v>0</v>
          </cell>
        </row>
        <row r="52">
          <cell r="A52">
            <v>5967</v>
          </cell>
          <cell r="B52" t="str">
            <v>PROFIT ON SALE OF AGRO BUS.</v>
          </cell>
          <cell r="O52">
            <v>0</v>
          </cell>
          <cell r="P52">
            <v>0</v>
          </cell>
        </row>
        <row r="53">
          <cell r="A53">
            <v>5971</v>
          </cell>
          <cell r="B53" t="str">
            <v>EXPORT SUBSIDY</v>
          </cell>
          <cell r="D53">
            <v>2597225</v>
          </cell>
          <cell r="O53">
            <v>0</v>
          </cell>
          <cell r="P53">
            <v>2597225</v>
          </cell>
        </row>
        <row r="54">
          <cell r="A54">
            <v>5972</v>
          </cell>
          <cell r="B54" t="str">
            <v>DUTY DRAWBACK</v>
          </cell>
          <cell r="D54">
            <v>41196</v>
          </cell>
          <cell r="O54">
            <v>0</v>
          </cell>
          <cell r="P54">
            <v>41196</v>
          </cell>
        </row>
        <row r="55">
          <cell r="A55">
            <v>5973</v>
          </cell>
          <cell r="B55" t="str">
            <v>EXCISE DUTY REFUND</v>
          </cell>
          <cell r="C55">
            <v>14451</v>
          </cell>
          <cell r="O55">
            <v>14451</v>
          </cell>
          <cell r="P55">
            <v>0</v>
          </cell>
        </row>
        <row r="56">
          <cell r="A56">
            <v>5974</v>
          </cell>
          <cell r="B56" t="str">
            <v>SALES TAX REFUND</v>
          </cell>
          <cell r="D56">
            <v>100000</v>
          </cell>
          <cell r="O56">
            <v>0</v>
          </cell>
          <cell r="P56">
            <v>100000</v>
          </cell>
        </row>
        <row r="57">
          <cell r="A57">
            <v>5984</v>
          </cell>
          <cell r="B57" t="str">
            <v>--SARALA PHARMA</v>
          </cell>
          <cell r="O57">
            <v>0</v>
          </cell>
          <cell r="P57">
            <v>0</v>
          </cell>
        </row>
        <row r="58">
          <cell r="A58">
            <v>5985</v>
          </cell>
          <cell r="B58" t="str">
            <v>--SIL PHARMA</v>
          </cell>
          <cell r="O58">
            <v>0</v>
          </cell>
          <cell r="P58">
            <v>0</v>
          </cell>
        </row>
        <row r="59">
          <cell r="A59">
            <v>5986</v>
          </cell>
          <cell r="B59" t="str">
            <v>--OTHER</v>
          </cell>
          <cell r="H59">
            <v>504956</v>
          </cell>
          <cell r="O59">
            <v>0</v>
          </cell>
          <cell r="P59">
            <v>504956</v>
          </cell>
        </row>
        <row r="60">
          <cell r="A60">
            <v>5991</v>
          </cell>
          <cell r="B60" t="str">
            <v>SCRAP SALES</v>
          </cell>
          <cell r="F60">
            <v>398604.67</v>
          </cell>
          <cell r="H60">
            <v>179237.6</v>
          </cell>
          <cell r="J60">
            <v>122351</v>
          </cell>
          <cell r="N60">
            <v>95120</v>
          </cell>
          <cell r="O60">
            <v>0</v>
          </cell>
          <cell r="P60">
            <v>795313.27</v>
          </cell>
        </row>
        <row r="61">
          <cell r="A61">
            <v>5993</v>
          </cell>
          <cell r="B61" t="str">
            <v>PROFIT ON EXCHANGE</v>
          </cell>
          <cell r="D61">
            <v>616115.53</v>
          </cell>
          <cell r="F61">
            <v>9313</v>
          </cell>
          <cell r="H61">
            <v>22302</v>
          </cell>
          <cell r="J61">
            <v>36749</v>
          </cell>
          <cell r="N61">
            <v>119216.1</v>
          </cell>
          <cell r="P61">
            <v>803695.63</v>
          </cell>
        </row>
        <row r="62">
          <cell r="A62">
            <v>5994</v>
          </cell>
          <cell r="B62" t="str">
            <v>RENTAL INCOME</v>
          </cell>
          <cell r="H62">
            <v>2070</v>
          </cell>
          <cell r="O62">
            <v>0</v>
          </cell>
          <cell r="P62">
            <v>2070</v>
          </cell>
        </row>
        <row r="63">
          <cell r="A63">
            <v>5995</v>
          </cell>
          <cell r="B63" t="str">
            <v>INSURANCE CLAIMS</v>
          </cell>
          <cell r="D63">
            <v>3163522</v>
          </cell>
          <cell r="E63">
            <v>12630</v>
          </cell>
          <cell r="O63">
            <v>12630</v>
          </cell>
          <cell r="P63">
            <v>3163522</v>
          </cell>
        </row>
        <row r="64">
          <cell r="A64">
            <v>5996</v>
          </cell>
          <cell r="B64" t="str">
            <v>LEASE RENT</v>
          </cell>
          <cell r="O64">
            <v>0</v>
          </cell>
          <cell r="P64">
            <v>0</v>
          </cell>
        </row>
        <row r="65">
          <cell r="A65">
            <v>5997</v>
          </cell>
          <cell r="B65" t="str">
            <v>MISC.INCOME</v>
          </cell>
          <cell r="D65">
            <v>8052551.64</v>
          </cell>
          <cell r="H65">
            <v>295680</v>
          </cell>
          <cell r="J65">
            <v>334826</v>
          </cell>
          <cell r="N65">
            <v>5417688</v>
          </cell>
          <cell r="O65">
            <v>0</v>
          </cell>
          <cell r="P65">
            <v>14100745.64</v>
          </cell>
        </row>
        <row r="66">
          <cell r="A66">
            <v>5998</v>
          </cell>
          <cell r="B66" t="str">
            <v>LIABILITY NO LONGER REQUIRED</v>
          </cell>
          <cell r="O66">
            <v>0</v>
          </cell>
          <cell r="P66">
            <v>0</v>
          </cell>
        </row>
        <row r="67">
          <cell r="A67">
            <v>6111</v>
          </cell>
          <cell r="B67" t="str">
            <v>CHEMICALS</v>
          </cell>
          <cell r="E67">
            <v>41885629.36</v>
          </cell>
          <cell r="M67">
            <v>15350941.12</v>
          </cell>
          <cell r="O67">
            <v>57236570.48</v>
          </cell>
          <cell r="P67">
            <v>0</v>
          </cell>
        </row>
        <row r="68">
          <cell r="A68">
            <v>6112</v>
          </cell>
          <cell r="B68" t="str">
            <v>PHARMA</v>
          </cell>
          <cell r="G68">
            <v>87696902.43</v>
          </cell>
          <cell r="O68">
            <v>87696902.43</v>
          </cell>
          <cell r="P68">
            <v>0</v>
          </cell>
        </row>
        <row r="69">
          <cell r="A69">
            <v>6113</v>
          </cell>
          <cell r="B69" t="str">
            <v>AGRO CHEMICAL</v>
          </cell>
          <cell r="I69">
            <v>24864862.18</v>
          </cell>
          <cell r="O69">
            <v>24864862.18</v>
          </cell>
          <cell r="P69">
            <v>0</v>
          </cell>
        </row>
        <row r="70">
          <cell r="A70">
            <v>6161</v>
          </cell>
        </row>
        <row r="71">
          <cell r="A71">
            <v>6162</v>
          </cell>
          <cell r="B71" t="str">
            <v>PACKING MATERIAL</v>
          </cell>
          <cell r="G71">
            <v>16121106.47</v>
          </cell>
          <cell r="O71">
            <v>16121106.47</v>
          </cell>
          <cell r="P71">
            <v>0</v>
          </cell>
        </row>
        <row r="72">
          <cell r="A72">
            <v>6163</v>
          </cell>
          <cell r="B72" t="str">
            <v>PACKING MATERIAL</v>
          </cell>
          <cell r="I72">
            <v>4998980.74</v>
          </cell>
          <cell r="O72">
            <v>4998980.74</v>
          </cell>
          <cell r="P72">
            <v>0</v>
          </cell>
        </row>
        <row r="73">
          <cell r="A73">
            <v>6191</v>
          </cell>
          <cell r="B73" t="str">
            <v>MATERIAL REDRESSING</v>
          </cell>
          <cell r="O73">
            <v>0</v>
          </cell>
          <cell r="P73">
            <v>0</v>
          </cell>
        </row>
        <row r="74">
          <cell r="A74">
            <v>6193</v>
          </cell>
          <cell r="B74" t="str">
            <v>MATERIAL REDRESSING</v>
          </cell>
          <cell r="G74">
            <v>497981</v>
          </cell>
          <cell r="I74">
            <v>34781</v>
          </cell>
          <cell r="O74">
            <v>532762</v>
          </cell>
          <cell r="P74">
            <v>0</v>
          </cell>
        </row>
        <row r="75">
          <cell r="A75">
            <v>6221</v>
          </cell>
          <cell r="B75" t="str">
            <v>SARALA</v>
          </cell>
          <cell r="O75">
            <v>0</v>
          </cell>
          <cell r="P75">
            <v>0</v>
          </cell>
        </row>
        <row r="76">
          <cell r="A76">
            <v>6231</v>
          </cell>
          <cell r="B76" t="str">
            <v>SIL</v>
          </cell>
          <cell r="G76">
            <v>39580185.3</v>
          </cell>
          <cell r="O76">
            <v>39580185.3</v>
          </cell>
          <cell r="P76">
            <v>0</v>
          </cell>
        </row>
        <row r="77">
          <cell r="A77">
            <v>6232</v>
          </cell>
          <cell r="B77" t="str">
            <v>COST OF RACUMIN</v>
          </cell>
          <cell r="O77">
            <v>0</v>
          </cell>
          <cell r="P77">
            <v>0</v>
          </cell>
        </row>
        <row r="78">
          <cell r="A78">
            <v>6251</v>
          </cell>
          <cell r="B78" t="str">
            <v>COST OF TRADED GOODS</v>
          </cell>
          <cell r="O78">
            <v>0</v>
          </cell>
          <cell r="P78">
            <v>0</v>
          </cell>
        </row>
        <row r="79">
          <cell r="A79">
            <v>6252</v>
          </cell>
          <cell r="B79" t="str">
            <v>COST OF TRADED GOODS</v>
          </cell>
          <cell r="O79">
            <v>0</v>
          </cell>
          <cell r="P79">
            <v>0</v>
          </cell>
        </row>
        <row r="80">
          <cell r="A80">
            <v>6253</v>
          </cell>
          <cell r="B80" t="str">
            <v>OTHERS-AGRO 3RD PARTY</v>
          </cell>
          <cell r="O80">
            <v>0</v>
          </cell>
          <cell r="P80">
            <v>0</v>
          </cell>
        </row>
        <row r="81">
          <cell r="A81">
            <v>6259</v>
          </cell>
          <cell r="B81" t="str">
            <v>OTHERS-TRADED GOODS</v>
          </cell>
          <cell r="O81">
            <v>0</v>
          </cell>
          <cell r="P81">
            <v>0</v>
          </cell>
        </row>
        <row r="82">
          <cell r="A82">
            <v>6261</v>
          </cell>
          <cell r="B82" t="str">
            <v>OTHERS-TRADING</v>
          </cell>
          <cell r="O82">
            <v>0</v>
          </cell>
          <cell r="P82">
            <v>0</v>
          </cell>
        </row>
        <row r="83">
          <cell r="A83">
            <v>6291</v>
          </cell>
          <cell r="B83" t="str">
            <v>OTHERS-PSYLLIUM HUSK</v>
          </cell>
          <cell r="O83">
            <v>0</v>
          </cell>
          <cell r="P83">
            <v>0</v>
          </cell>
        </row>
        <row r="84">
          <cell r="A84">
            <v>6411</v>
          </cell>
          <cell r="B84" t="str">
            <v>SALARIES</v>
          </cell>
          <cell r="C84">
            <v>15875837.489999998</v>
          </cell>
          <cell r="E84">
            <v>8475103</v>
          </cell>
          <cell r="G84">
            <v>2716628.79</v>
          </cell>
          <cell r="I84">
            <v>599582.09</v>
          </cell>
          <cell r="M84">
            <v>2226589.41</v>
          </cell>
          <cell r="O84">
            <v>29893740.779999997</v>
          </cell>
          <cell r="P84">
            <v>0</v>
          </cell>
        </row>
        <row r="85">
          <cell r="A85">
            <v>6412</v>
          </cell>
          <cell r="B85" t="str">
            <v>DEARNESS ALLOW.</v>
          </cell>
          <cell r="G85">
            <v>650271.67</v>
          </cell>
          <cell r="I85">
            <v>94121.81</v>
          </cell>
          <cell r="M85">
            <v>209518.64</v>
          </cell>
          <cell r="O85">
            <v>953912.12</v>
          </cell>
          <cell r="P85">
            <v>0</v>
          </cell>
        </row>
        <row r="86">
          <cell r="A86">
            <v>6413</v>
          </cell>
          <cell r="B86" t="str">
            <v>BONUS</v>
          </cell>
          <cell r="C86">
            <v>324998</v>
          </cell>
          <cell r="E86">
            <v>108979</v>
          </cell>
          <cell r="G86">
            <v>119326</v>
          </cell>
          <cell r="I86">
            <v>17368</v>
          </cell>
          <cell r="M86">
            <v>52497</v>
          </cell>
          <cell r="O86">
            <v>623168</v>
          </cell>
          <cell r="P86">
            <v>0</v>
          </cell>
        </row>
        <row r="87">
          <cell r="A87">
            <v>6414</v>
          </cell>
          <cell r="B87" t="str">
            <v>INCENTIVES </v>
          </cell>
          <cell r="C87">
            <v>805665</v>
          </cell>
          <cell r="E87">
            <v>20000</v>
          </cell>
          <cell r="G87">
            <v>30000</v>
          </cell>
          <cell r="M87">
            <v>15000</v>
          </cell>
          <cell r="O87">
            <v>870665</v>
          </cell>
          <cell r="P87">
            <v>0</v>
          </cell>
        </row>
        <row r="88">
          <cell r="A88">
            <v>6415</v>
          </cell>
          <cell r="B88" t="str">
            <v>EX-GRATIA</v>
          </cell>
          <cell r="C88">
            <v>321348</v>
          </cell>
          <cell r="E88">
            <v>150223</v>
          </cell>
          <cell r="G88">
            <v>147709.18</v>
          </cell>
          <cell r="I88">
            <v>24258.55</v>
          </cell>
          <cell r="M88">
            <v>74751.3</v>
          </cell>
          <cell r="O88">
            <v>718290.03</v>
          </cell>
          <cell r="P88">
            <v>0</v>
          </cell>
        </row>
        <row r="89">
          <cell r="A89">
            <v>6416</v>
          </cell>
          <cell r="B89" t="str">
            <v>LEAVE SALARY</v>
          </cell>
          <cell r="C89">
            <v>3116528.92</v>
          </cell>
          <cell r="E89">
            <v>440767.7</v>
          </cell>
          <cell r="G89">
            <v>238830.84</v>
          </cell>
          <cell r="I89">
            <v>8760</v>
          </cell>
          <cell r="M89">
            <v>44590.65</v>
          </cell>
          <cell r="O89">
            <v>3849478.11</v>
          </cell>
          <cell r="P89">
            <v>0</v>
          </cell>
        </row>
        <row r="90">
          <cell r="A90">
            <v>6417</v>
          </cell>
        </row>
        <row r="91">
          <cell r="A91">
            <v>6418</v>
          </cell>
          <cell r="B91" t="str">
            <v>SPL. ALLOW.-UNCOVERED</v>
          </cell>
          <cell r="C91">
            <v>7330730.48</v>
          </cell>
          <cell r="E91">
            <v>2244734.14</v>
          </cell>
          <cell r="G91">
            <v>661605.12</v>
          </cell>
          <cell r="I91">
            <v>154489.66</v>
          </cell>
          <cell r="M91">
            <v>887095.69</v>
          </cell>
          <cell r="O91">
            <v>11278655.09</v>
          </cell>
          <cell r="P91">
            <v>0</v>
          </cell>
        </row>
        <row r="92">
          <cell r="A92">
            <v>6419</v>
          </cell>
          <cell r="B92" t="str">
            <v>SERVICE PAY</v>
          </cell>
          <cell r="C92">
            <v>22500</v>
          </cell>
          <cell r="E92">
            <v>14996.18</v>
          </cell>
          <cell r="M92">
            <v>361000</v>
          </cell>
          <cell r="O92">
            <v>398496.18</v>
          </cell>
          <cell r="P92">
            <v>0</v>
          </cell>
        </row>
        <row r="93">
          <cell r="A93">
            <v>6421</v>
          </cell>
          <cell r="B93" t="str">
            <v>AWARDS</v>
          </cell>
          <cell r="O93">
            <v>0</v>
          </cell>
          <cell r="P93">
            <v>0</v>
          </cell>
        </row>
        <row r="94">
          <cell r="A94">
            <v>6422</v>
          </cell>
          <cell r="B94" t="str">
            <v>SPL. ALLOW.-COVERED</v>
          </cell>
          <cell r="E94">
            <v>468536.49</v>
          </cell>
          <cell r="G94">
            <v>761087.97</v>
          </cell>
          <cell r="I94">
            <v>73096.19</v>
          </cell>
          <cell r="M94">
            <v>101322.2</v>
          </cell>
          <cell r="O94">
            <v>1404042.85</v>
          </cell>
          <cell r="P94">
            <v>0</v>
          </cell>
        </row>
        <row r="95">
          <cell r="A95">
            <v>6441</v>
          </cell>
          <cell r="B95" t="str">
            <v>RENT ALLOWANCE</v>
          </cell>
          <cell r="C95">
            <v>5650374.52</v>
          </cell>
          <cell r="E95">
            <v>1643540.23</v>
          </cell>
          <cell r="G95">
            <v>1350045.4</v>
          </cell>
          <cell r="I95">
            <v>262749.03</v>
          </cell>
          <cell r="M95">
            <v>834914.48</v>
          </cell>
          <cell r="O95">
            <v>9741623.66</v>
          </cell>
          <cell r="P95">
            <v>0</v>
          </cell>
        </row>
        <row r="96">
          <cell r="A96">
            <v>6442</v>
          </cell>
          <cell r="B96" t="str">
            <v>ED. ALLOWANCE</v>
          </cell>
          <cell r="C96">
            <v>1497511.36</v>
          </cell>
          <cell r="E96">
            <v>536899.63</v>
          </cell>
          <cell r="G96">
            <v>408642.78</v>
          </cell>
          <cell r="I96">
            <v>75214.39</v>
          </cell>
          <cell r="M96">
            <v>239162.07</v>
          </cell>
          <cell r="O96">
            <v>2757430.23</v>
          </cell>
          <cell r="P96">
            <v>0</v>
          </cell>
        </row>
        <row r="97">
          <cell r="A97">
            <v>6443</v>
          </cell>
          <cell r="B97" t="str">
            <v>L.T.A.</v>
          </cell>
          <cell r="C97">
            <v>1580062.7</v>
          </cell>
          <cell r="E97">
            <v>444085</v>
          </cell>
          <cell r="G97">
            <v>339750</v>
          </cell>
          <cell r="I97">
            <v>18500</v>
          </cell>
          <cell r="M97">
            <v>143536</v>
          </cell>
          <cell r="O97">
            <v>2525933.7</v>
          </cell>
          <cell r="P97">
            <v>0</v>
          </cell>
        </row>
        <row r="98">
          <cell r="A98">
            <v>6444</v>
          </cell>
          <cell r="B98" t="str">
            <v>CONVEY.ALLOWANCE</v>
          </cell>
          <cell r="C98">
            <v>501762.4</v>
          </cell>
          <cell r="E98">
            <v>342704.28</v>
          </cell>
          <cell r="G98">
            <v>111432.3</v>
          </cell>
          <cell r="I98">
            <v>38254</v>
          </cell>
          <cell r="M98">
            <v>143350.12</v>
          </cell>
          <cell r="O98">
            <v>1137503.1</v>
          </cell>
          <cell r="P98">
            <v>0</v>
          </cell>
        </row>
        <row r="99">
          <cell r="A99">
            <v>6445</v>
          </cell>
          <cell r="B99" t="str">
            <v>HARZARDOUS ALL.</v>
          </cell>
          <cell r="E99">
            <v>31934.58</v>
          </cell>
          <cell r="O99">
            <v>31934.58</v>
          </cell>
          <cell r="P99">
            <v>0</v>
          </cell>
        </row>
        <row r="100">
          <cell r="A100">
            <v>6446</v>
          </cell>
          <cell r="B100" t="str">
            <v>SHIFT ALLOWANCE</v>
          </cell>
          <cell r="E100">
            <v>115454.45</v>
          </cell>
          <cell r="O100">
            <v>115454.45</v>
          </cell>
          <cell r="P100">
            <v>0</v>
          </cell>
        </row>
        <row r="101">
          <cell r="A101">
            <v>6447</v>
          </cell>
          <cell r="B101" t="str">
            <v>LOCATION ALLOWANCE</v>
          </cell>
          <cell r="O101">
            <v>0</v>
          </cell>
          <cell r="P101">
            <v>0</v>
          </cell>
        </row>
        <row r="102">
          <cell r="A102">
            <v>6448</v>
          </cell>
          <cell r="B102" t="str">
            <v>ACTING ALLOWANCE</v>
          </cell>
          <cell r="E102">
            <v>8.06</v>
          </cell>
          <cell r="O102">
            <v>8.06</v>
          </cell>
          <cell r="P102">
            <v>0</v>
          </cell>
        </row>
        <row r="103">
          <cell r="A103">
            <v>6449</v>
          </cell>
          <cell r="B103" t="str">
            <v>SUBSISTANCE ALLOWANCE</v>
          </cell>
          <cell r="E103">
            <v>108843.34</v>
          </cell>
          <cell r="O103">
            <v>108843.34</v>
          </cell>
          <cell r="P103">
            <v>0</v>
          </cell>
        </row>
        <row r="104">
          <cell r="A104">
            <v>6452</v>
          </cell>
          <cell r="B104" t="str">
            <v>FACTORY ALLOWANCE.</v>
          </cell>
          <cell r="G104">
            <v>594372.16</v>
          </cell>
          <cell r="I104">
            <v>84941.85</v>
          </cell>
          <cell r="M104">
            <v>218035.63</v>
          </cell>
          <cell r="O104">
            <v>897349.64</v>
          </cell>
          <cell r="P104">
            <v>0</v>
          </cell>
        </row>
        <row r="105">
          <cell r="A105">
            <v>6453</v>
          </cell>
          <cell r="B105" t="str">
            <v>BOOKS ALLOWANCE</v>
          </cell>
          <cell r="O105">
            <v>0</v>
          </cell>
          <cell r="P105">
            <v>0</v>
          </cell>
        </row>
        <row r="106">
          <cell r="A106">
            <v>6454</v>
          </cell>
          <cell r="B106" t="str">
            <v>LUNCH ALLOWANCE</v>
          </cell>
          <cell r="C106">
            <v>5400</v>
          </cell>
          <cell r="O106">
            <v>5400</v>
          </cell>
          <cell r="P106">
            <v>0</v>
          </cell>
        </row>
        <row r="107">
          <cell r="A107">
            <v>6511</v>
          </cell>
          <cell r="B107" t="str">
            <v>GOVT. P.F.</v>
          </cell>
          <cell r="C107">
            <v>857083</v>
          </cell>
          <cell r="E107">
            <v>397332</v>
          </cell>
          <cell r="G107">
            <v>165731</v>
          </cell>
          <cell r="I107">
            <v>33443</v>
          </cell>
          <cell r="M107">
            <v>190342.68</v>
          </cell>
          <cell r="O107">
            <v>1643931.68</v>
          </cell>
          <cell r="P107">
            <v>0</v>
          </cell>
        </row>
        <row r="108">
          <cell r="A108">
            <v>6512</v>
          </cell>
          <cell r="B108" t="str">
            <v>SIL P.F.</v>
          </cell>
          <cell r="C108">
            <v>43601</v>
          </cell>
          <cell r="E108">
            <v>139508</v>
          </cell>
          <cell r="I108">
            <v>1455</v>
          </cell>
          <cell r="O108">
            <v>184564</v>
          </cell>
          <cell r="P108">
            <v>0</v>
          </cell>
        </row>
        <row r="109">
          <cell r="A109">
            <v>6518</v>
          </cell>
          <cell r="B109" t="str">
            <v>F.P.F          </v>
          </cell>
          <cell r="C109">
            <v>1108155</v>
          </cell>
          <cell r="E109">
            <v>62217</v>
          </cell>
          <cell r="M109">
            <v>81375</v>
          </cell>
          <cell r="O109">
            <v>1251747</v>
          </cell>
          <cell r="P109">
            <v>0</v>
          </cell>
        </row>
        <row r="110">
          <cell r="A110">
            <v>6519</v>
          </cell>
          <cell r="B110" t="str">
            <v>F.P.S.</v>
          </cell>
          <cell r="E110">
            <v>394024</v>
          </cell>
          <cell r="G110">
            <v>247980</v>
          </cell>
          <cell r="I110">
            <v>41034</v>
          </cell>
          <cell r="M110">
            <v>97426.44</v>
          </cell>
          <cell r="O110">
            <v>780464.44</v>
          </cell>
          <cell r="P110">
            <v>0</v>
          </cell>
        </row>
        <row r="111">
          <cell r="A111">
            <v>6521</v>
          </cell>
          <cell r="B111" t="str">
            <v>SUPER A.F.</v>
          </cell>
          <cell r="C111">
            <v>1957334</v>
          </cell>
          <cell r="E111">
            <v>636272</v>
          </cell>
          <cell r="G111">
            <v>228282</v>
          </cell>
          <cell r="I111">
            <v>59734</v>
          </cell>
          <cell r="M111">
            <v>251277.05</v>
          </cell>
          <cell r="O111">
            <v>3132899.05</v>
          </cell>
          <cell r="P111">
            <v>0</v>
          </cell>
        </row>
        <row r="112">
          <cell r="A112">
            <v>6531</v>
          </cell>
          <cell r="B112" t="str">
            <v>STAFF G.F.</v>
          </cell>
          <cell r="O112">
            <v>0</v>
          </cell>
          <cell r="P112">
            <v>0</v>
          </cell>
        </row>
        <row r="113">
          <cell r="A113">
            <v>6534</v>
          </cell>
          <cell r="B113" t="str">
            <v>L.W. FUND</v>
          </cell>
          <cell r="C113">
            <v>243</v>
          </cell>
          <cell r="E113">
            <v>1335</v>
          </cell>
          <cell r="O113">
            <v>1578</v>
          </cell>
          <cell r="P113">
            <v>0</v>
          </cell>
        </row>
        <row r="114">
          <cell r="A114">
            <v>6611</v>
          </cell>
          <cell r="B114" t="str">
            <v>MEDICAL</v>
          </cell>
          <cell r="C114">
            <v>1066450.86</v>
          </cell>
          <cell r="E114">
            <v>467137.46</v>
          </cell>
          <cell r="G114">
            <v>383988.78</v>
          </cell>
          <cell r="I114">
            <v>69917.47</v>
          </cell>
          <cell r="M114">
            <v>175041.37</v>
          </cell>
          <cell r="O114">
            <v>2162535.94</v>
          </cell>
          <cell r="P114">
            <v>0</v>
          </cell>
        </row>
        <row r="115">
          <cell r="A115">
            <v>6612</v>
          </cell>
          <cell r="B115" t="str">
            <v>CANTEEN</v>
          </cell>
          <cell r="C115">
            <v>1206760.97</v>
          </cell>
          <cell r="E115">
            <v>1833376.6</v>
          </cell>
          <cell r="G115">
            <v>904147.78</v>
          </cell>
          <cell r="I115">
            <v>270903.45</v>
          </cell>
          <cell r="M115">
            <v>448986.35</v>
          </cell>
          <cell r="O115">
            <v>4664175.15</v>
          </cell>
          <cell r="P115">
            <v>0</v>
          </cell>
        </row>
        <row r="116">
          <cell r="A116">
            <v>6613</v>
          </cell>
          <cell r="B116" t="str">
            <v>LAUNDRY</v>
          </cell>
          <cell r="C116">
            <v>6890</v>
          </cell>
          <cell r="E116">
            <v>88689.35</v>
          </cell>
          <cell r="G116">
            <v>191108</v>
          </cell>
          <cell r="I116">
            <v>2305</v>
          </cell>
          <cell r="M116">
            <v>13316</v>
          </cell>
          <cell r="O116">
            <v>302308.35</v>
          </cell>
          <cell r="P116">
            <v>0</v>
          </cell>
        </row>
        <row r="117">
          <cell r="A117">
            <v>6614</v>
          </cell>
          <cell r="B117" t="str">
            <v>UNIFORMS</v>
          </cell>
          <cell r="F117">
            <v>6056.23</v>
          </cell>
          <cell r="G117">
            <v>121163</v>
          </cell>
          <cell r="I117">
            <v>70500</v>
          </cell>
          <cell r="M117">
            <v>9890</v>
          </cell>
          <cell r="O117">
            <v>201553</v>
          </cell>
          <cell r="P117">
            <v>6056.23</v>
          </cell>
        </row>
        <row r="118">
          <cell r="A118">
            <v>6615</v>
          </cell>
          <cell r="B118" t="str">
            <v>TRANSPORT CHARGES</v>
          </cell>
          <cell r="E118">
            <v>1286944.26</v>
          </cell>
          <cell r="G118">
            <v>996222</v>
          </cell>
          <cell r="I118">
            <v>202108</v>
          </cell>
          <cell r="M118">
            <v>381112.22</v>
          </cell>
          <cell r="O118">
            <v>2866386.48</v>
          </cell>
          <cell r="P118">
            <v>0</v>
          </cell>
        </row>
        <row r="119">
          <cell r="A119">
            <v>6616</v>
          </cell>
          <cell r="B119" t="str">
            <v> TRAINING EXPENSES</v>
          </cell>
          <cell r="C119">
            <v>1464641</v>
          </cell>
          <cell r="E119">
            <v>42490</v>
          </cell>
          <cell r="G119">
            <v>27380</v>
          </cell>
          <cell r="I119">
            <v>36234</v>
          </cell>
          <cell r="M119">
            <v>18600</v>
          </cell>
          <cell r="O119">
            <v>1589345</v>
          </cell>
          <cell r="P119">
            <v>0</v>
          </cell>
        </row>
        <row r="120">
          <cell r="A120">
            <v>6618</v>
          </cell>
          <cell r="B120" t="str">
            <v>CONT. TO ESIS</v>
          </cell>
          <cell r="C120">
            <v>392721.4</v>
          </cell>
          <cell r="E120">
            <v>16649.75</v>
          </cell>
          <cell r="G120">
            <v>250288.8</v>
          </cell>
          <cell r="M120">
            <v>35496.35</v>
          </cell>
          <cell r="O120">
            <v>695156.3</v>
          </cell>
          <cell r="P120">
            <v>0</v>
          </cell>
        </row>
        <row r="121">
          <cell r="A121">
            <v>6619</v>
          </cell>
          <cell r="B121" t="str">
            <v>WELFARE OTHERS</v>
          </cell>
          <cell r="C121">
            <v>410622</v>
          </cell>
          <cell r="E121">
            <v>329104.75</v>
          </cell>
          <cell r="G121">
            <v>1000</v>
          </cell>
          <cell r="I121">
            <v>71585</v>
          </cell>
          <cell r="M121">
            <v>41586</v>
          </cell>
          <cell r="O121">
            <v>853897.75</v>
          </cell>
          <cell r="P121">
            <v>0</v>
          </cell>
        </row>
        <row r="122">
          <cell r="A122">
            <v>6621</v>
          </cell>
          <cell r="B122" t="str">
            <v>LUNCH ALLOWANCE</v>
          </cell>
          <cell r="E122">
            <v>472732.95</v>
          </cell>
          <cell r="O122">
            <v>472732.95</v>
          </cell>
          <cell r="P122">
            <v>0</v>
          </cell>
        </row>
        <row r="123">
          <cell r="A123">
            <v>6711</v>
          </cell>
          <cell r="B123" t="str">
            <v>CENTRAL EXCISE </v>
          </cell>
          <cell r="E123">
            <v>14572385.6</v>
          </cell>
          <cell r="M123">
            <v>3606294</v>
          </cell>
          <cell r="O123">
            <v>18178679.6</v>
          </cell>
          <cell r="P123">
            <v>0</v>
          </cell>
        </row>
        <row r="124">
          <cell r="A124">
            <v>6712</v>
          </cell>
          <cell r="B124" t="str">
            <v>CENTRAL EXCISE </v>
          </cell>
          <cell r="G124">
            <v>47539765</v>
          </cell>
          <cell r="O124">
            <v>47539765</v>
          </cell>
          <cell r="P124">
            <v>0</v>
          </cell>
        </row>
        <row r="125">
          <cell r="A125">
            <v>6713</v>
          </cell>
          <cell r="B125" t="str">
            <v>CENTRAL EXCISE </v>
          </cell>
          <cell r="I125">
            <v>7456087</v>
          </cell>
          <cell r="O125">
            <v>7456087</v>
          </cell>
          <cell r="P125">
            <v>0</v>
          </cell>
        </row>
        <row r="126">
          <cell r="A126">
            <v>6752</v>
          </cell>
          <cell r="B126" t="str">
            <v>STATE EXCISE</v>
          </cell>
          <cell r="G126">
            <v>5238826</v>
          </cell>
          <cell r="O126">
            <v>5238826</v>
          </cell>
          <cell r="P126">
            <v>0</v>
          </cell>
        </row>
        <row r="127">
          <cell r="A127">
            <v>6811</v>
          </cell>
          <cell r="B127" t="str">
            <v>STORES CONSUMED </v>
          </cell>
          <cell r="E127">
            <v>2898943.38</v>
          </cell>
          <cell r="O127">
            <v>2898943.38</v>
          </cell>
          <cell r="P127">
            <v>0</v>
          </cell>
        </row>
        <row r="128">
          <cell r="A128">
            <v>6812</v>
          </cell>
          <cell r="B128" t="str">
            <v>STORES CONSUMED </v>
          </cell>
          <cell r="O128">
            <v>0</v>
          </cell>
          <cell r="P128">
            <v>0</v>
          </cell>
        </row>
        <row r="129">
          <cell r="A129">
            <v>6813</v>
          </cell>
          <cell r="B129" t="str">
            <v>INDIRECT MATERIALS</v>
          </cell>
          <cell r="G129">
            <v>2646831.59</v>
          </cell>
          <cell r="I129">
            <v>265173</v>
          </cell>
          <cell r="M129">
            <v>1325135.77</v>
          </cell>
          <cell r="O129">
            <v>4237140.36</v>
          </cell>
          <cell r="P129">
            <v>0</v>
          </cell>
        </row>
        <row r="130">
          <cell r="A130">
            <v>6814</v>
          </cell>
        </row>
        <row r="131">
          <cell r="A131">
            <v>6815</v>
          </cell>
          <cell r="B131" t="str">
            <v>LAB. CHEMICALS</v>
          </cell>
          <cell r="E131">
            <v>1647574.9</v>
          </cell>
          <cell r="G131">
            <v>716096</v>
          </cell>
          <cell r="I131">
            <v>106897</v>
          </cell>
          <cell r="M131">
            <v>546318</v>
          </cell>
          <cell r="O131">
            <v>3016885.9</v>
          </cell>
          <cell r="P131">
            <v>0</v>
          </cell>
        </row>
        <row r="132">
          <cell r="A132">
            <v>6817</v>
          </cell>
          <cell r="B132" t="str">
            <v>GLASSWARE</v>
          </cell>
          <cell r="E132">
            <v>43913.05</v>
          </cell>
          <cell r="G132">
            <v>136809</v>
          </cell>
          <cell r="M132">
            <v>49862</v>
          </cell>
          <cell r="O132">
            <v>230584.05</v>
          </cell>
          <cell r="P132">
            <v>0</v>
          </cell>
        </row>
        <row r="133">
          <cell r="A133">
            <v>6818</v>
          </cell>
          <cell r="B133" t="str">
            <v>CONS GLASSWARE</v>
          </cell>
          <cell r="I133">
            <v>5920</v>
          </cell>
          <cell r="O133">
            <v>5920</v>
          </cell>
          <cell r="P133">
            <v>0</v>
          </cell>
        </row>
        <row r="134">
          <cell r="A134">
            <v>6831</v>
          </cell>
          <cell r="B134" t="str">
            <v>ELECTRICITY</v>
          </cell>
          <cell r="C134">
            <v>843908.03</v>
          </cell>
          <cell r="G134">
            <v>77844.16</v>
          </cell>
          <cell r="M134">
            <v>617000</v>
          </cell>
          <cell r="O134">
            <v>1538752.19</v>
          </cell>
          <cell r="P134">
            <v>0</v>
          </cell>
        </row>
        <row r="135">
          <cell r="A135">
            <v>6832</v>
          </cell>
          <cell r="B135" t="str">
            <v>FUEL </v>
          </cell>
          <cell r="E135">
            <v>1701601</v>
          </cell>
          <cell r="G135">
            <v>457336</v>
          </cell>
          <cell r="I135">
            <v>382562</v>
          </cell>
          <cell r="M135">
            <v>380740</v>
          </cell>
          <cell r="O135">
            <v>2922239</v>
          </cell>
          <cell r="P135">
            <v>0</v>
          </cell>
        </row>
        <row r="136">
          <cell r="A136">
            <v>6833</v>
          </cell>
          <cell r="B136" t="str">
            <v>POWER </v>
          </cell>
          <cell r="E136">
            <v>3989090</v>
          </cell>
          <cell r="G136">
            <v>3937049.17</v>
          </cell>
          <cell r="I136">
            <v>1567501.68</v>
          </cell>
          <cell r="M136">
            <v>3585639.14</v>
          </cell>
          <cell r="O136">
            <v>13079279.99</v>
          </cell>
          <cell r="P136">
            <v>0</v>
          </cell>
        </row>
        <row r="137">
          <cell r="A137">
            <v>6834</v>
          </cell>
          <cell r="B137" t="str">
            <v>GAS</v>
          </cell>
          <cell r="G137">
            <v>882763</v>
          </cell>
          <cell r="I137">
            <v>1061154</v>
          </cell>
          <cell r="M137">
            <v>692923</v>
          </cell>
          <cell r="O137">
            <v>2636840</v>
          </cell>
          <cell r="P137">
            <v>0</v>
          </cell>
        </row>
        <row r="138">
          <cell r="A138">
            <v>6835</v>
          </cell>
          <cell r="B138" t="str">
            <v>WATER CHARGES</v>
          </cell>
          <cell r="E138">
            <v>687271</v>
          </cell>
          <cell r="G138">
            <v>373251</v>
          </cell>
          <cell r="I138">
            <v>301116</v>
          </cell>
          <cell r="M138">
            <v>275620</v>
          </cell>
          <cell r="O138">
            <v>1637258</v>
          </cell>
          <cell r="P138">
            <v>0</v>
          </cell>
        </row>
        <row r="139">
          <cell r="A139">
            <v>6852</v>
          </cell>
          <cell r="B139" t="str">
            <v>PROCESSING CHARGES</v>
          </cell>
          <cell r="M139">
            <v>2599680</v>
          </cell>
          <cell r="O139">
            <v>2599680</v>
          </cell>
          <cell r="P139">
            <v>0</v>
          </cell>
        </row>
        <row r="140">
          <cell r="A140">
            <v>6853</v>
          </cell>
          <cell r="B140" t="str">
            <v>PROCESSING CHARGES</v>
          </cell>
          <cell r="G140">
            <v>1640732</v>
          </cell>
          <cell r="I140">
            <v>2801586</v>
          </cell>
          <cell r="O140">
            <v>4442318</v>
          </cell>
          <cell r="P140">
            <v>0</v>
          </cell>
        </row>
        <row r="141">
          <cell r="A141">
            <v>6854</v>
          </cell>
          <cell r="B141" t="str">
            <v>PROCESSING CHARGES</v>
          </cell>
          <cell r="O141">
            <v>0</v>
          </cell>
          <cell r="P141">
            <v>0</v>
          </cell>
        </row>
        <row r="142">
          <cell r="A142">
            <v>6911</v>
          </cell>
          <cell r="B142" t="str">
            <v>OFFICE RENT</v>
          </cell>
          <cell r="C142">
            <v>596902</v>
          </cell>
          <cell r="I142">
            <v>11000</v>
          </cell>
          <cell r="M142">
            <v>4853</v>
          </cell>
          <cell r="O142">
            <v>612755</v>
          </cell>
          <cell r="P142">
            <v>0</v>
          </cell>
        </row>
        <row r="143">
          <cell r="A143">
            <v>6912</v>
          </cell>
          <cell r="B143" t="str">
            <v>RES. RENT</v>
          </cell>
          <cell r="C143">
            <v>1997516</v>
          </cell>
          <cell r="E143">
            <v>251517</v>
          </cell>
          <cell r="G143">
            <v>116400</v>
          </cell>
          <cell r="M143">
            <v>104167</v>
          </cell>
          <cell r="O143">
            <v>2469600</v>
          </cell>
          <cell r="P143">
            <v>0</v>
          </cell>
        </row>
        <row r="144">
          <cell r="A144">
            <v>6913</v>
          </cell>
          <cell r="B144" t="str">
            <v>RENT--OTHERS</v>
          </cell>
          <cell r="O144">
            <v>0</v>
          </cell>
          <cell r="P144">
            <v>0</v>
          </cell>
        </row>
        <row r="145">
          <cell r="A145">
            <v>6917</v>
          </cell>
          <cell r="B145" t="str">
            <v>RENT CYLINDERS</v>
          </cell>
          <cell r="O145">
            <v>0</v>
          </cell>
          <cell r="P145">
            <v>0</v>
          </cell>
        </row>
        <row r="146">
          <cell r="A146">
            <v>6918</v>
          </cell>
          <cell r="B146" t="str">
            <v>LEASE RENT</v>
          </cell>
          <cell r="C146">
            <v>2503112.32</v>
          </cell>
          <cell r="E146">
            <v>215407</v>
          </cell>
          <cell r="G146">
            <v>199244</v>
          </cell>
          <cell r="I146">
            <v>43384.78</v>
          </cell>
          <cell r="M146">
            <v>595745</v>
          </cell>
          <cell r="O146">
            <v>3556893.1</v>
          </cell>
          <cell r="P146">
            <v>0</v>
          </cell>
        </row>
        <row r="147">
          <cell r="A147">
            <v>6919</v>
          </cell>
          <cell r="B147" t="str">
            <v>OTHERS</v>
          </cell>
          <cell r="I147">
            <v>2800</v>
          </cell>
          <cell r="M147">
            <v>3780</v>
          </cell>
          <cell r="O147">
            <v>6580</v>
          </cell>
          <cell r="P147">
            <v>0</v>
          </cell>
        </row>
        <row r="148">
          <cell r="A148">
            <v>6921</v>
          </cell>
          <cell r="B148" t="str">
            <v>SALES TAX--CHEM.</v>
          </cell>
          <cell r="O148">
            <v>0</v>
          </cell>
          <cell r="P148">
            <v>0</v>
          </cell>
        </row>
        <row r="149">
          <cell r="A149">
            <v>6922</v>
          </cell>
          <cell r="B149" t="str">
            <v>SALES TAX--PHARMA</v>
          </cell>
          <cell r="O149">
            <v>0</v>
          </cell>
          <cell r="P149">
            <v>0</v>
          </cell>
        </row>
        <row r="150">
          <cell r="A150">
            <v>6923</v>
          </cell>
          <cell r="B150" t="str">
            <v>SALES TAX--AGRO</v>
          </cell>
          <cell r="O150">
            <v>0</v>
          </cell>
          <cell r="P150">
            <v>0</v>
          </cell>
        </row>
        <row r="151">
          <cell r="A151">
            <v>6924</v>
          </cell>
          <cell r="B151" t="str">
            <v>SALES TAX-CONS PROD</v>
          </cell>
          <cell r="O151">
            <v>0</v>
          </cell>
          <cell r="P151">
            <v>0</v>
          </cell>
        </row>
        <row r="152">
          <cell r="A152">
            <v>6933</v>
          </cell>
          <cell r="B152" t="str">
            <v>SALES TAX--AGRO</v>
          </cell>
          <cell r="O152">
            <v>0</v>
          </cell>
          <cell r="P152">
            <v>0</v>
          </cell>
        </row>
        <row r="153">
          <cell r="A153">
            <v>6944</v>
          </cell>
          <cell r="B153" t="str">
            <v>SALES TAX--CONS.PROD.</v>
          </cell>
          <cell r="O153">
            <v>0</v>
          </cell>
          <cell r="P153">
            <v>0</v>
          </cell>
        </row>
        <row r="154">
          <cell r="A154">
            <v>6971</v>
          </cell>
          <cell r="B154" t="str">
            <v>RATES &amp; TAXES</v>
          </cell>
          <cell r="C154">
            <v>1013268.25</v>
          </cell>
          <cell r="E154">
            <v>242439</v>
          </cell>
          <cell r="G154">
            <v>537401.5</v>
          </cell>
          <cell r="I154">
            <v>118675</v>
          </cell>
          <cell r="M154">
            <v>137900</v>
          </cell>
          <cell r="O154">
            <v>2049683.75</v>
          </cell>
          <cell r="P154">
            <v>0</v>
          </cell>
        </row>
        <row r="155">
          <cell r="A155">
            <v>6972</v>
          </cell>
          <cell r="B155" t="str">
            <v>LICENCE FEES</v>
          </cell>
          <cell r="C155">
            <v>13000000</v>
          </cell>
          <cell r="E155">
            <v>50400</v>
          </cell>
          <cell r="G155">
            <v>10000</v>
          </cell>
          <cell r="M155">
            <v>6485</v>
          </cell>
          <cell r="O155">
            <v>13066885</v>
          </cell>
          <cell r="P155">
            <v>0</v>
          </cell>
        </row>
        <row r="156">
          <cell r="A156">
            <v>6973</v>
          </cell>
          <cell r="B156" t="str">
            <v>OCTROI DUTY</v>
          </cell>
          <cell r="C156">
            <v>104803.57</v>
          </cell>
          <cell r="E156">
            <v>1327.8</v>
          </cell>
          <cell r="G156">
            <v>93424</v>
          </cell>
          <cell r="I156">
            <v>24113</v>
          </cell>
          <cell r="M156">
            <v>67276</v>
          </cell>
          <cell r="O156">
            <v>290944.37</v>
          </cell>
          <cell r="P156">
            <v>0</v>
          </cell>
        </row>
        <row r="157">
          <cell r="A157">
            <v>6974</v>
          </cell>
          <cell r="B157" t="str">
            <v>SERVICE TAX ON COMM</v>
          </cell>
          <cell r="O157">
            <v>0</v>
          </cell>
          <cell r="P157">
            <v>0</v>
          </cell>
        </row>
        <row r="158">
          <cell r="A158">
            <v>6975</v>
          </cell>
          <cell r="B158" t="str">
            <v>SERVICE TAX ON FREIGHT</v>
          </cell>
          <cell r="O158">
            <v>0</v>
          </cell>
          <cell r="P158">
            <v>0</v>
          </cell>
        </row>
        <row r="159">
          <cell r="A159">
            <v>7011</v>
          </cell>
          <cell r="B159" t="str">
            <v>INSURANCE</v>
          </cell>
          <cell r="C159">
            <v>5151940.26</v>
          </cell>
          <cell r="E159">
            <v>352858</v>
          </cell>
          <cell r="G159">
            <v>424845</v>
          </cell>
          <cell r="M159">
            <v>325515</v>
          </cell>
          <cell r="O159">
            <v>6255158.26</v>
          </cell>
          <cell r="P159">
            <v>0</v>
          </cell>
        </row>
        <row r="160">
          <cell r="A160">
            <v>7012</v>
          </cell>
          <cell r="B160" t="str">
            <v>INSU.IMM. PROP.</v>
          </cell>
          <cell r="O160">
            <v>0</v>
          </cell>
          <cell r="P160">
            <v>0</v>
          </cell>
        </row>
        <row r="161">
          <cell r="A161">
            <v>7111</v>
          </cell>
          <cell r="B161" t="str">
            <v>ADVERTISEMENT</v>
          </cell>
          <cell r="C161">
            <v>377584.25</v>
          </cell>
          <cell r="E161">
            <v>11500</v>
          </cell>
          <cell r="I161">
            <v>500</v>
          </cell>
          <cell r="O161">
            <v>389584.25</v>
          </cell>
          <cell r="P161">
            <v>0</v>
          </cell>
        </row>
        <row r="162">
          <cell r="A162">
            <v>7112</v>
          </cell>
          <cell r="B162" t="str">
            <v>NEWS PAPER ADVTS.</v>
          </cell>
          <cell r="C162">
            <v>125486</v>
          </cell>
          <cell r="M162">
            <v>10416</v>
          </cell>
          <cell r="O162">
            <v>135902</v>
          </cell>
          <cell r="P162">
            <v>0</v>
          </cell>
        </row>
        <row r="163">
          <cell r="A163">
            <v>7113</v>
          </cell>
          <cell r="B163" t="str">
            <v>BANNERS</v>
          </cell>
          <cell r="G163">
            <v>3000</v>
          </cell>
          <cell r="O163">
            <v>3000</v>
          </cell>
          <cell r="P163">
            <v>0</v>
          </cell>
        </row>
        <row r="164">
          <cell r="A164">
            <v>7114</v>
          </cell>
          <cell r="B164" t="str">
            <v>WALL PAINTINGS</v>
          </cell>
          <cell r="G164">
            <v>13217</v>
          </cell>
          <cell r="O164">
            <v>13217</v>
          </cell>
          <cell r="P164">
            <v>0</v>
          </cell>
        </row>
        <row r="165">
          <cell r="A165">
            <v>7115</v>
          </cell>
          <cell r="B165" t="str">
            <v>MARKET RESEARCH</v>
          </cell>
          <cell r="O165">
            <v>0</v>
          </cell>
          <cell r="P165">
            <v>0</v>
          </cell>
        </row>
        <row r="166">
          <cell r="A166">
            <v>7116</v>
          </cell>
          <cell r="B166" t="str">
            <v>LAUNCH EXPENSES</v>
          </cell>
          <cell r="O166">
            <v>0</v>
          </cell>
          <cell r="P166">
            <v>0</v>
          </cell>
        </row>
        <row r="167">
          <cell r="A167">
            <v>7121</v>
          </cell>
          <cell r="B167" t="str">
            <v>GIVE AWAYS</v>
          </cell>
          <cell r="C167">
            <v>3797269.13</v>
          </cell>
          <cell r="E167">
            <v>44437</v>
          </cell>
          <cell r="G167">
            <v>128373</v>
          </cell>
          <cell r="M167">
            <v>42880</v>
          </cell>
          <cell r="O167">
            <v>4012959.13</v>
          </cell>
          <cell r="P167">
            <v>0</v>
          </cell>
        </row>
        <row r="168">
          <cell r="A168">
            <v>7122</v>
          </cell>
          <cell r="B168" t="str">
            <v>COMPLIMENTARIES</v>
          </cell>
          <cell r="C168">
            <v>7179831.7</v>
          </cell>
          <cell r="O168">
            <v>7179831.7</v>
          </cell>
          <cell r="P168">
            <v>0</v>
          </cell>
        </row>
        <row r="169">
          <cell r="A169">
            <v>7131</v>
          </cell>
          <cell r="B169" t="str">
            <v>LITERATURE</v>
          </cell>
          <cell r="C169">
            <v>5335921.9</v>
          </cell>
          <cell r="O169">
            <v>5335921.9</v>
          </cell>
          <cell r="P169">
            <v>0</v>
          </cell>
        </row>
        <row r="170">
          <cell r="A170">
            <v>7141</v>
          </cell>
          <cell r="B170" t="str">
            <v>CONF. &amp; MEETINGS</v>
          </cell>
          <cell r="C170">
            <v>2690677.97</v>
          </cell>
          <cell r="E170">
            <v>10000</v>
          </cell>
          <cell r="G170">
            <v>236623</v>
          </cell>
          <cell r="M170">
            <v>10000</v>
          </cell>
          <cell r="O170">
            <v>2947300.97</v>
          </cell>
          <cell r="P170">
            <v>0</v>
          </cell>
        </row>
        <row r="171">
          <cell r="A171">
            <v>7142</v>
          </cell>
          <cell r="B171" t="str">
            <v>HOTEL PMT. CONF.</v>
          </cell>
          <cell r="C171">
            <v>108050.65</v>
          </cell>
          <cell r="O171">
            <v>108050.65</v>
          </cell>
          <cell r="P171">
            <v>0</v>
          </cell>
        </row>
        <row r="172">
          <cell r="A172">
            <v>7143</v>
          </cell>
          <cell r="B172" t="str">
            <v>DEALERS CONF.</v>
          </cell>
          <cell r="O172">
            <v>0</v>
          </cell>
          <cell r="P172">
            <v>0</v>
          </cell>
        </row>
        <row r="173">
          <cell r="A173">
            <v>7144</v>
          </cell>
        </row>
        <row r="174">
          <cell r="A174">
            <v>7145</v>
          </cell>
        </row>
        <row r="175">
          <cell r="A175">
            <v>7146</v>
          </cell>
        </row>
        <row r="176">
          <cell r="A176">
            <v>7147</v>
          </cell>
        </row>
        <row r="177">
          <cell r="A177">
            <v>7151</v>
          </cell>
          <cell r="B177" t="str">
            <v>COMMISSION</v>
          </cell>
          <cell r="C177">
            <v>12360292.91</v>
          </cell>
          <cell r="E177">
            <v>86158</v>
          </cell>
          <cell r="M177">
            <v>1083677</v>
          </cell>
          <cell r="O177">
            <v>13530127.91</v>
          </cell>
          <cell r="P177">
            <v>0</v>
          </cell>
        </row>
        <row r="178">
          <cell r="A178">
            <v>7161</v>
          </cell>
          <cell r="B178" t="str">
            <v>EXHIBITION</v>
          </cell>
          <cell r="O178">
            <v>0</v>
          </cell>
          <cell r="P178">
            <v>0</v>
          </cell>
        </row>
        <row r="179">
          <cell r="A179">
            <v>7162</v>
          </cell>
          <cell r="B179" t="str">
            <v>SALES PROMOTION </v>
          </cell>
          <cell r="C179">
            <v>1989856.48</v>
          </cell>
          <cell r="M179">
            <v>26200</v>
          </cell>
          <cell r="O179">
            <v>2016056.48</v>
          </cell>
          <cell r="P179">
            <v>0</v>
          </cell>
        </row>
        <row r="180">
          <cell r="A180">
            <v>7163</v>
          </cell>
          <cell r="B180" t="str">
            <v>SAMPLES - LAB CHARGES</v>
          </cell>
          <cell r="M180">
            <v>14830</v>
          </cell>
          <cell r="O180">
            <v>14830</v>
          </cell>
          <cell r="P180">
            <v>0</v>
          </cell>
        </row>
        <row r="181">
          <cell r="A181">
            <v>7171</v>
          </cell>
          <cell r="B181" t="str">
            <v>DISCOUNT ON SALES</v>
          </cell>
          <cell r="C181">
            <v>3926723</v>
          </cell>
          <cell r="O181">
            <v>3926723</v>
          </cell>
          <cell r="P181">
            <v>0</v>
          </cell>
        </row>
        <row r="182">
          <cell r="A182">
            <v>7181</v>
          </cell>
          <cell r="B182" t="str">
            <v>FREIGHT </v>
          </cell>
          <cell r="C182">
            <v>5089140.2</v>
          </cell>
          <cell r="E182">
            <v>255010.5</v>
          </cell>
          <cell r="G182">
            <v>610024</v>
          </cell>
          <cell r="I182">
            <v>3613945</v>
          </cell>
          <cell r="M182">
            <v>420796.9</v>
          </cell>
          <cell r="O182">
            <v>9988916.6</v>
          </cell>
          <cell r="P182">
            <v>0</v>
          </cell>
        </row>
        <row r="183">
          <cell r="A183">
            <v>7182</v>
          </cell>
          <cell r="B183" t="str">
            <v>FREIGHT ON SAMPLES</v>
          </cell>
          <cell r="C183">
            <v>191445.48</v>
          </cell>
          <cell r="O183">
            <v>191445.48</v>
          </cell>
          <cell r="P183">
            <v>0</v>
          </cell>
        </row>
        <row r="184">
          <cell r="A184">
            <v>7183</v>
          </cell>
          <cell r="B184" t="str">
            <v>WAREHOUSING CHARGES</v>
          </cell>
          <cell r="C184">
            <v>49060</v>
          </cell>
          <cell r="G184">
            <v>72120</v>
          </cell>
          <cell r="O184">
            <v>121180</v>
          </cell>
          <cell r="P184">
            <v>0</v>
          </cell>
        </row>
        <row r="185">
          <cell r="A185">
            <v>7184</v>
          </cell>
          <cell r="B185" t="str">
            <v>PACKING </v>
          </cell>
          <cell r="C185">
            <v>133135</v>
          </cell>
          <cell r="O185">
            <v>133135</v>
          </cell>
          <cell r="P185">
            <v>0</v>
          </cell>
        </row>
        <row r="186">
          <cell r="A186">
            <v>7185</v>
          </cell>
          <cell r="B186" t="str">
            <v>COOLIE &amp; CARTAGE</v>
          </cell>
          <cell r="D186">
            <v>275296.95</v>
          </cell>
          <cell r="I186">
            <v>32670</v>
          </cell>
          <cell r="M186">
            <v>8560</v>
          </cell>
          <cell r="O186">
            <v>41230</v>
          </cell>
          <cell r="P186">
            <v>275296.95</v>
          </cell>
        </row>
        <row r="187">
          <cell r="A187">
            <v>7191</v>
          </cell>
          <cell r="B187" t="str">
            <v>FIXED OPERATING EXPS.</v>
          </cell>
          <cell r="D187">
            <v>844412</v>
          </cell>
          <cell r="O187">
            <v>0</v>
          </cell>
          <cell r="P187">
            <v>844412</v>
          </cell>
        </row>
        <row r="188">
          <cell r="A188">
            <v>7211</v>
          </cell>
          <cell r="B188" t="str">
            <v>REPAIRS MATERIALS</v>
          </cell>
          <cell r="C188">
            <v>3661535</v>
          </cell>
          <cell r="M188">
            <v>20616</v>
          </cell>
          <cell r="O188">
            <v>3682151</v>
          </cell>
          <cell r="P188">
            <v>0</v>
          </cell>
        </row>
        <row r="189">
          <cell r="A189">
            <v>7212</v>
          </cell>
          <cell r="B189" t="str">
            <v>REPAIRS FAC BLDG MAT</v>
          </cell>
          <cell r="E189">
            <v>499362.4</v>
          </cell>
          <cell r="G189">
            <v>245069</v>
          </cell>
          <cell r="I189">
            <v>35297</v>
          </cell>
          <cell r="N189">
            <v>0</v>
          </cell>
          <cell r="O189">
            <v>779728.4</v>
          </cell>
          <cell r="P189">
            <v>0</v>
          </cell>
        </row>
        <row r="190">
          <cell r="A190">
            <v>7219</v>
          </cell>
          <cell r="B190" t="str">
            <v>OTHERS MATERIALS</v>
          </cell>
          <cell r="C190">
            <v>19140</v>
          </cell>
          <cell r="O190">
            <v>19140</v>
          </cell>
          <cell r="P190">
            <v>0</v>
          </cell>
        </row>
        <row r="191">
          <cell r="A191">
            <v>7221</v>
          </cell>
          <cell r="B191" t="str">
            <v>REPAIRS MATERIALS</v>
          </cell>
          <cell r="C191">
            <v>41386</v>
          </cell>
          <cell r="G191">
            <v>18514</v>
          </cell>
          <cell r="O191">
            <v>59900</v>
          </cell>
          <cell r="P191">
            <v>0</v>
          </cell>
        </row>
        <row r="192">
          <cell r="A192">
            <v>7222</v>
          </cell>
          <cell r="B192" t="str">
            <v>REPAIRS FAC BLDG LAB</v>
          </cell>
          <cell r="E192">
            <v>904355.1</v>
          </cell>
          <cell r="G192">
            <v>279174</v>
          </cell>
          <cell r="O192">
            <v>1183529.1</v>
          </cell>
          <cell r="P192">
            <v>0</v>
          </cell>
        </row>
        <row r="193">
          <cell r="A193">
            <v>7223</v>
          </cell>
          <cell r="B193" t="str">
            <v>REPAIRS FAC BLDG LAB</v>
          </cell>
          <cell r="O193">
            <v>0</v>
          </cell>
          <cell r="P193">
            <v>0</v>
          </cell>
        </row>
        <row r="194">
          <cell r="A194">
            <v>7229</v>
          </cell>
          <cell r="B194" t="str">
            <v>REPAIRS FAC BLDG LAB</v>
          </cell>
          <cell r="M194">
            <v>53269</v>
          </cell>
          <cell r="O194">
            <v>53269</v>
          </cell>
          <cell r="P194">
            <v>0</v>
          </cell>
        </row>
        <row r="195">
          <cell r="A195">
            <v>7231</v>
          </cell>
          <cell r="B195" t="str">
            <v>P &amp; M --MATERIAL</v>
          </cell>
          <cell r="O195">
            <v>0</v>
          </cell>
          <cell r="P195">
            <v>0</v>
          </cell>
        </row>
        <row r="196">
          <cell r="A196">
            <v>7232</v>
          </cell>
          <cell r="B196" t="str">
            <v>R&amp;M P&amp;M ELEC-MATERIAL</v>
          </cell>
          <cell r="C196">
            <v>5705.5</v>
          </cell>
          <cell r="E196">
            <v>165065.6</v>
          </cell>
          <cell r="G196">
            <v>473979</v>
          </cell>
          <cell r="I196">
            <v>181872</v>
          </cell>
          <cell r="M196">
            <v>213103</v>
          </cell>
          <cell r="O196">
            <v>1039725.1</v>
          </cell>
          <cell r="P196">
            <v>0</v>
          </cell>
        </row>
        <row r="197">
          <cell r="A197">
            <v>7233</v>
          </cell>
          <cell r="B197" t="str">
            <v>R&amp;M P&amp;M CORR MATERIAL</v>
          </cell>
          <cell r="E197">
            <v>2903863.98</v>
          </cell>
          <cell r="G197">
            <v>2748213</v>
          </cell>
          <cell r="I197">
            <v>1100517</v>
          </cell>
          <cell r="M197">
            <v>1292112.44</v>
          </cell>
          <cell r="O197">
            <v>8044706.42</v>
          </cell>
          <cell r="P197">
            <v>0</v>
          </cell>
        </row>
        <row r="198">
          <cell r="A198">
            <v>7234</v>
          </cell>
          <cell r="B198" t="str">
            <v>REPAIRS &amp; MAINT. </v>
          </cell>
          <cell r="O198">
            <v>0</v>
          </cell>
          <cell r="P198">
            <v>0</v>
          </cell>
        </row>
        <row r="199">
          <cell r="A199">
            <v>7239</v>
          </cell>
          <cell r="B199" t="str">
            <v>P&amp;M OTHERS-MATERIAL</v>
          </cell>
          <cell r="E199">
            <v>44863.31</v>
          </cell>
          <cell r="G199">
            <v>4038</v>
          </cell>
          <cell r="O199">
            <v>48901.31</v>
          </cell>
          <cell r="P199">
            <v>0</v>
          </cell>
        </row>
        <row r="200">
          <cell r="A200">
            <v>7241</v>
          </cell>
          <cell r="B200" t="str">
            <v>R&amp;M P&amp;M ELEC-LABOUR</v>
          </cell>
          <cell r="M200">
            <v>28825</v>
          </cell>
          <cell r="O200">
            <v>28825</v>
          </cell>
          <cell r="P200">
            <v>0</v>
          </cell>
        </row>
        <row r="201">
          <cell r="A201">
            <v>7242</v>
          </cell>
          <cell r="B201" t="str">
            <v>R&amp;M P&amp;M SPARES-LABOUR</v>
          </cell>
          <cell r="C201">
            <v>47455</v>
          </cell>
          <cell r="E201">
            <v>545008.47</v>
          </cell>
          <cell r="G201">
            <v>73939</v>
          </cell>
          <cell r="M201">
            <v>58003</v>
          </cell>
          <cell r="O201">
            <v>724405.47</v>
          </cell>
          <cell r="P201">
            <v>0</v>
          </cell>
        </row>
        <row r="202">
          <cell r="A202">
            <v>7243</v>
          </cell>
          <cell r="B202" t="str">
            <v>P &amp; M --LABOUR</v>
          </cell>
          <cell r="E202">
            <v>1164747.53</v>
          </cell>
          <cell r="G202">
            <v>377097</v>
          </cell>
          <cell r="I202">
            <v>735893</v>
          </cell>
          <cell r="M202">
            <v>49344</v>
          </cell>
          <cell r="O202">
            <v>2327081.53</v>
          </cell>
          <cell r="P202">
            <v>0</v>
          </cell>
        </row>
        <row r="203">
          <cell r="A203">
            <v>7249</v>
          </cell>
          <cell r="B203" t="str">
            <v>P&amp;M OTHERS-LABOUR</v>
          </cell>
          <cell r="O203">
            <v>0</v>
          </cell>
          <cell r="P203">
            <v>0</v>
          </cell>
        </row>
        <row r="204">
          <cell r="A204">
            <v>7251</v>
          </cell>
          <cell r="B204" t="str">
            <v>FURNITURE &amp; FIXTURES</v>
          </cell>
          <cell r="C204">
            <v>104825</v>
          </cell>
          <cell r="E204">
            <v>2979</v>
          </cell>
          <cell r="M204">
            <v>350</v>
          </cell>
          <cell r="O204">
            <v>108154</v>
          </cell>
          <cell r="P204">
            <v>0</v>
          </cell>
        </row>
        <row r="205">
          <cell r="A205">
            <v>7252</v>
          </cell>
          <cell r="B205" t="str">
            <v>OFFICE EQUIPMENTS</v>
          </cell>
          <cell r="C205">
            <v>895008.9</v>
          </cell>
          <cell r="G205">
            <v>20498</v>
          </cell>
          <cell r="I205">
            <v>31701</v>
          </cell>
          <cell r="O205">
            <v>947207.9</v>
          </cell>
          <cell r="P205">
            <v>0</v>
          </cell>
        </row>
        <row r="206">
          <cell r="A206">
            <v>7253</v>
          </cell>
          <cell r="B206" t="str">
            <v>REPAIRS TO BUILDINGS</v>
          </cell>
          <cell r="O206">
            <v>0</v>
          </cell>
          <cell r="P206">
            <v>0</v>
          </cell>
        </row>
        <row r="207">
          <cell r="A207">
            <v>7256</v>
          </cell>
          <cell r="B207" t="str">
            <v>LAWN &amp; GARDEN</v>
          </cell>
          <cell r="E207">
            <v>153730.2</v>
          </cell>
          <cell r="G207">
            <v>209026</v>
          </cell>
          <cell r="I207">
            <v>8000</v>
          </cell>
          <cell r="M207">
            <v>8446</v>
          </cell>
          <cell r="O207">
            <v>379202.2</v>
          </cell>
          <cell r="P207">
            <v>0</v>
          </cell>
        </row>
        <row r="208">
          <cell r="A208">
            <v>7258</v>
          </cell>
          <cell r="B208" t="str">
            <v>FARM. MAIN.</v>
          </cell>
          <cell r="O208">
            <v>0</v>
          </cell>
          <cell r="P208">
            <v>0</v>
          </cell>
        </row>
        <row r="209">
          <cell r="A209">
            <v>7259</v>
          </cell>
          <cell r="B209" t="str">
            <v>OTHERS</v>
          </cell>
          <cell r="C209">
            <v>143021</v>
          </cell>
          <cell r="G209">
            <v>156717</v>
          </cell>
          <cell r="I209">
            <v>1820</v>
          </cell>
          <cell r="M209">
            <v>31540</v>
          </cell>
          <cell r="O209">
            <v>333098</v>
          </cell>
          <cell r="P209">
            <v>0</v>
          </cell>
        </row>
        <row r="210">
          <cell r="A210">
            <v>7261</v>
          </cell>
          <cell r="B210" t="str">
            <v>R &amp; M FURNITURE LAB</v>
          </cell>
          <cell r="C210">
            <v>4755</v>
          </cell>
          <cell r="M210">
            <v>68813</v>
          </cell>
          <cell r="O210">
            <v>73568</v>
          </cell>
          <cell r="P210">
            <v>0</v>
          </cell>
        </row>
        <row r="211">
          <cell r="A211">
            <v>7262</v>
          </cell>
          <cell r="B211" t="str">
            <v>OFFICE EQUIPMENTS</v>
          </cell>
          <cell r="C211">
            <v>43700</v>
          </cell>
          <cell r="M211">
            <v>10000</v>
          </cell>
          <cell r="O211">
            <v>53700</v>
          </cell>
          <cell r="P211">
            <v>0</v>
          </cell>
        </row>
        <row r="212">
          <cell r="A212">
            <v>7268</v>
          </cell>
          <cell r="B212" t="str">
            <v>R&amp;M FARM MNT. LAB</v>
          </cell>
          <cell r="O212">
            <v>0</v>
          </cell>
          <cell r="P212">
            <v>0</v>
          </cell>
        </row>
        <row r="213">
          <cell r="A213">
            <v>7269</v>
          </cell>
          <cell r="B213" t="str">
            <v>OTHERS LABOUR</v>
          </cell>
          <cell r="E213">
            <v>424445.85</v>
          </cell>
          <cell r="G213">
            <v>945</v>
          </cell>
          <cell r="I213">
            <v>7854</v>
          </cell>
          <cell r="M213">
            <v>55</v>
          </cell>
          <cell r="O213">
            <v>433299.85</v>
          </cell>
          <cell r="P213">
            <v>0</v>
          </cell>
        </row>
        <row r="214">
          <cell r="A214">
            <v>7311</v>
          </cell>
          <cell r="B214" t="str">
            <v>TRAV. STAFF</v>
          </cell>
          <cell r="C214">
            <v>18282583.28</v>
          </cell>
          <cell r="E214">
            <v>461859</v>
          </cell>
          <cell r="G214">
            <v>323649.9</v>
          </cell>
          <cell r="I214">
            <v>51571</v>
          </cell>
          <cell r="M214">
            <v>835214.48</v>
          </cell>
          <cell r="O214">
            <v>19954877.66</v>
          </cell>
          <cell r="P214">
            <v>0</v>
          </cell>
        </row>
        <row r="215">
          <cell r="A215">
            <v>7312</v>
          </cell>
          <cell r="B215" t="str">
            <v>TRAVEL  DOMESTIC.</v>
          </cell>
          <cell r="O215">
            <v>0</v>
          </cell>
          <cell r="P215">
            <v>0</v>
          </cell>
        </row>
        <row r="216">
          <cell r="A216">
            <v>7313</v>
          </cell>
          <cell r="B216" t="str">
            <v>TRAVELLING</v>
          </cell>
          <cell r="O216">
            <v>0</v>
          </cell>
          <cell r="P216">
            <v>0</v>
          </cell>
        </row>
        <row r="217">
          <cell r="A217">
            <v>7321</v>
          </cell>
          <cell r="B217" t="str">
            <v>HOTEL EXP.-STAFF</v>
          </cell>
          <cell r="C217">
            <v>2374451.81</v>
          </cell>
          <cell r="E217">
            <v>41907.63</v>
          </cell>
          <cell r="G217">
            <v>111493</v>
          </cell>
          <cell r="I217">
            <v>60375</v>
          </cell>
          <cell r="M217">
            <v>56298</v>
          </cell>
          <cell r="O217">
            <v>2644525.44</v>
          </cell>
          <cell r="P217">
            <v>0</v>
          </cell>
        </row>
        <row r="218">
          <cell r="A218">
            <v>7322</v>
          </cell>
          <cell r="B218" t="str">
            <v>HOTEL EXP.-OTHERS</v>
          </cell>
          <cell r="C218">
            <v>21645</v>
          </cell>
          <cell r="O218">
            <v>21645</v>
          </cell>
          <cell r="P218">
            <v>0</v>
          </cell>
        </row>
        <row r="219">
          <cell r="A219">
            <v>7323</v>
          </cell>
          <cell r="B219" t="str">
            <v>OTHERS      ***</v>
          </cell>
          <cell r="C219">
            <v>92485</v>
          </cell>
          <cell r="O219">
            <v>92485</v>
          </cell>
          <cell r="P219">
            <v>0</v>
          </cell>
        </row>
        <row r="220">
          <cell r="A220">
            <v>7324</v>
          </cell>
          <cell r="B220" t="str">
            <v>GUEST HOUSE EXP.</v>
          </cell>
          <cell r="O220">
            <v>0</v>
          </cell>
          <cell r="P220">
            <v>0</v>
          </cell>
        </row>
        <row r="221">
          <cell r="A221">
            <v>7331</v>
          </cell>
          <cell r="B221" t="str">
            <v>FOREIGN TRAVEL</v>
          </cell>
          <cell r="C221">
            <v>3303309.15</v>
          </cell>
          <cell r="E221">
            <v>24256</v>
          </cell>
          <cell r="M221">
            <v>27498.3</v>
          </cell>
          <cell r="O221">
            <v>3355063.45</v>
          </cell>
          <cell r="P221">
            <v>0</v>
          </cell>
        </row>
        <row r="222">
          <cell r="A222">
            <v>7332</v>
          </cell>
          <cell r="B222" t="str">
            <v>FOREIGN TRAVEL </v>
          </cell>
          <cell r="C222">
            <v>351826</v>
          </cell>
          <cell r="O222">
            <v>351826</v>
          </cell>
          <cell r="P222">
            <v>0</v>
          </cell>
        </row>
        <row r="223">
          <cell r="A223">
            <v>7333</v>
          </cell>
          <cell r="B223" t="str">
            <v>FOREIGN TRAVEL </v>
          </cell>
          <cell r="E223">
            <v>110300</v>
          </cell>
          <cell r="O223">
            <v>110300</v>
          </cell>
          <cell r="P223">
            <v>0</v>
          </cell>
        </row>
        <row r="224">
          <cell r="A224">
            <v>7341</v>
          </cell>
          <cell r="B224" t="str">
            <v>TRAV AFFILIATES  ***</v>
          </cell>
          <cell r="O224">
            <v>0</v>
          </cell>
          <cell r="P224">
            <v>0</v>
          </cell>
        </row>
        <row r="225">
          <cell r="A225">
            <v>7342</v>
          </cell>
        </row>
        <row r="226">
          <cell r="A226">
            <v>7351</v>
          </cell>
          <cell r="B226" t="str">
            <v>VEHICLE MAINTAINANCE</v>
          </cell>
          <cell r="C226">
            <v>2198840.82</v>
          </cell>
          <cell r="E226">
            <v>293337.2</v>
          </cell>
          <cell r="G226">
            <v>115237</v>
          </cell>
          <cell r="I226">
            <v>26235</v>
          </cell>
          <cell r="M226">
            <v>97771.53</v>
          </cell>
          <cell r="O226">
            <v>2731421.55</v>
          </cell>
          <cell r="P226">
            <v>0</v>
          </cell>
        </row>
        <row r="227">
          <cell r="A227">
            <v>7352</v>
          </cell>
          <cell r="B227" t="str">
            <v>VEHICLE MAINTAINANCE-DR.SAL</v>
          </cell>
          <cell r="C227">
            <v>644898.84</v>
          </cell>
          <cell r="M227">
            <v>36093.5</v>
          </cell>
          <cell r="O227">
            <v>680992.34</v>
          </cell>
          <cell r="P227">
            <v>0</v>
          </cell>
        </row>
        <row r="228">
          <cell r="A228">
            <v>7353</v>
          </cell>
          <cell r="B228" t="str">
            <v>VEHICLE MAINTAINANCE - PETROL</v>
          </cell>
          <cell r="C228">
            <v>920277.1</v>
          </cell>
          <cell r="M228">
            <v>29736.74</v>
          </cell>
          <cell r="O228">
            <v>950013.84</v>
          </cell>
          <cell r="P228">
            <v>0</v>
          </cell>
        </row>
        <row r="229">
          <cell r="A229">
            <v>7361</v>
          </cell>
          <cell r="B229" t="str">
            <v>CONVEYANCE EXP.</v>
          </cell>
          <cell r="C229">
            <v>1400861.63</v>
          </cell>
          <cell r="E229">
            <v>388631.2</v>
          </cell>
          <cell r="G229">
            <v>166802</v>
          </cell>
          <cell r="I229">
            <v>37740.81</v>
          </cell>
          <cell r="M229">
            <v>92217.66</v>
          </cell>
          <cell r="O229">
            <v>2086253.3</v>
          </cell>
          <cell r="P229">
            <v>0</v>
          </cell>
        </row>
        <row r="230">
          <cell r="A230">
            <v>7362</v>
          </cell>
          <cell r="B230" t="str">
            <v>GUEST HOUSE CHARGES.</v>
          </cell>
          <cell r="C230">
            <v>170548.42</v>
          </cell>
          <cell r="E230">
            <v>39817</v>
          </cell>
          <cell r="G230">
            <v>103485</v>
          </cell>
          <cell r="M230">
            <v>144543.78</v>
          </cell>
          <cell r="O230">
            <v>458394.2</v>
          </cell>
          <cell r="P230">
            <v>0</v>
          </cell>
        </row>
        <row r="231">
          <cell r="A231">
            <v>7363</v>
          </cell>
          <cell r="B231" t="str">
            <v>AGRO SHED EXP ANKLESHWAR</v>
          </cell>
          <cell r="C231">
            <v>102587</v>
          </cell>
          <cell r="O231">
            <v>102587</v>
          </cell>
          <cell r="P231">
            <v>0</v>
          </cell>
        </row>
        <row r="232">
          <cell r="A232">
            <v>7371</v>
          </cell>
          <cell r="B232" t="str">
            <v>HIRED VEHICLES</v>
          </cell>
          <cell r="C232">
            <v>443492.38</v>
          </cell>
          <cell r="M232">
            <v>400</v>
          </cell>
          <cell r="O232">
            <v>443892.38</v>
          </cell>
          <cell r="P232">
            <v>0</v>
          </cell>
        </row>
        <row r="233">
          <cell r="A233">
            <v>7372</v>
          </cell>
        </row>
        <row r="234">
          <cell r="A234">
            <v>7381</v>
          </cell>
          <cell r="B234" t="str">
            <v>FIELD ASSISTANCE</v>
          </cell>
          <cell r="C234">
            <v>84299.15</v>
          </cell>
          <cell r="O234">
            <v>84299.15</v>
          </cell>
          <cell r="P234">
            <v>0</v>
          </cell>
        </row>
        <row r="235">
          <cell r="A235">
            <v>7411</v>
          </cell>
          <cell r="B235" t="str">
            <v>POSTAGE </v>
          </cell>
          <cell r="C235">
            <v>1109664.11</v>
          </cell>
          <cell r="E235">
            <v>48243</v>
          </cell>
          <cell r="G235">
            <v>6845</v>
          </cell>
          <cell r="I235">
            <v>1015</v>
          </cell>
          <cell r="M235">
            <v>2280.5</v>
          </cell>
          <cell r="O235">
            <v>1168047.61</v>
          </cell>
          <cell r="P235">
            <v>0</v>
          </cell>
        </row>
        <row r="236">
          <cell r="A236">
            <v>7412</v>
          </cell>
          <cell r="B236" t="str">
            <v>POSTAGE FOREIGN</v>
          </cell>
          <cell r="C236">
            <v>4473</v>
          </cell>
          <cell r="O236">
            <v>4473</v>
          </cell>
          <cell r="P236">
            <v>0</v>
          </cell>
        </row>
        <row r="237">
          <cell r="A237">
            <v>7413</v>
          </cell>
          <cell r="B237" t="str">
            <v>COURIER  - INLAND</v>
          </cell>
          <cell r="C237">
            <v>1935384.8</v>
          </cell>
          <cell r="E237">
            <v>27811.6</v>
          </cell>
          <cell r="I237">
            <v>5198</v>
          </cell>
          <cell r="M237">
            <v>59990.5</v>
          </cell>
          <cell r="O237">
            <v>2028384.9</v>
          </cell>
          <cell r="P237">
            <v>0</v>
          </cell>
        </row>
        <row r="238">
          <cell r="A238">
            <v>7414</v>
          </cell>
          <cell r="B238" t="str">
            <v>COURIER  - FOREIGN</v>
          </cell>
          <cell r="C238">
            <v>17829</v>
          </cell>
          <cell r="E238">
            <v>20602.63</v>
          </cell>
          <cell r="M238">
            <v>15981.92</v>
          </cell>
          <cell r="O238">
            <v>54413.55</v>
          </cell>
          <cell r="P238">
            <v>0</v>
          </cell>
        </row>
        <row r="239">
          <cell r="A239">
            <v>7415</v>
          </cell>
          <cell r="B239" t="str">
            <v>TELEGRAMS INLAND</v>
          </cell>
          <cell r="O239">
            <v>0</v>
          </cell>
          <cell r="P239">
            <v>0</v>
          </cell>
        </row>
        <row r="240">
          <cell r="A240">
            <v>7416</v>
          </cell>
          <cell r="B240" t="str">
            <v>TELEPHONE  FOREIGN</v>
          </cell>
          <cell r="O240">
            <v>0</v>
          </cell>
          <cell r="P240">
            <v>0</v>
          </cell>
        </row>
        <row r="241">
          <cell r="A241">
            <v>7421</v>
          </cell>
          <cell r="B241" t="str">
            <v>TELEPHONE INLAND</v>
          </cell>
          <cell r="C241">
            <v>5065970.34</v>
          </cell>
          <cell r="E241">
            <v>420724.69</v>
          </cell>
          <cell r="G241">
            <v>444177.51</v>
          </cell>
          <cell r="I241">
            <v>151619</v>
          </cell>
          <cell r="M241">
            <v>349854.31</v>
          </cell>
          <cell r="O241">
            <v>6432345.85</v>
          </cell>
          <cell r="P241">
            <v>0</v>
          </cell>
        </row>
        <row r="242">
          <cell r="A242">
            <v>7422</v>
          </cell>
        </row>
        <row r="243">
          <cell r="A243">
            <v>7431</v>
          </cell>
          <cell r="B243" t="str">
            <v>TELEX INLAND</v>
          </cell>
          <cell r="G243">
            <v>71336</v>
          </cell>
          <cell r="O243">
            <v>71336</v>
          </cell>
          <cell r="P243">
            <v>0</v>
          </cell>
        </row>
        <row r="244">
          <cell r="A244">
            <v>7432</v>
          </cell>
          <cell r="B244" t="str">
            <v>TELEXES FOREIGN</v>
          </cell>
          <cell r="O244">
            <v>0</v>
          </cell>
          <cell r="P244">
            <v>0</v>
          </cell>
        </row>
        <row r="245">
          <cell r="A245">
            <v>7611</v>
          </cell>
          <cell r="B245" t="str">
            <v>PTG. &amp; STATIONERY</v>
          </cell>
          <cell r="C245">
            <v>4671602.05</v>
          </cell>
          <cell r="E245">
            <v>447914.88</v>
          </cell>
          <cell r="G245">
            <v>357842</v>
          </cell>
          <cell r="I245">
            <v>22600</v>
          </cell>
          <cell r="M245">
            <v>94205.04</v>
          </cell>
          <cell r="O245">
            <v>5594163.97</v>
          </cell>
          <cell r="P245">
            <v>0</v>
          </cell>
        </row>
        <row r="246">
          <cell r="A246">
            <v>7612</v>
          </cell>
          <cell r="B246" t="str">
            <v>PHOTOCOPY/ZEROX</v>
          </cell>
          <cell r="C246">
            <v>35167.45</v>
          </cell>
          <cell r="G246">
            <v>16509</v>
          </cell>
          <cell r="I246">
            <v>11023</v>
          </cell>
          <cell r="M246">
            <v>16853</v>
          </cell>
          <cell r="O246">
            <v>79552.45</v>
          </cell>
          <cell r="P246">
            <v>0</v>
          </cell>
        </row>
        <row r="247">
          <cell r="A247">
            <v>7621</v>
          </cell>
          <cell r="B247" t="str">
            <v>AUDIT FEES</v>
          </cell>
          <cell r="C247">
            <v>1212420</v>
          </cell>
          <cell r="O247">
            <v>1212420</v>
          </cell>
          <cell r="P247">
            <v>0</v>
          </cell>
        </row>
        <row r="248">
          <cell r="A248">
            <v>7622</v>
          </cell>
          <cell r="B248" t="str">
            <v>TAX-AUDIT FEES</v>
          </cell>
          <cell r="O248">
            <v>0</v>
          </cell>
          <cell r="P248">
            <v>0</v>
          </cell>
        </row>
        <row r="249">
          <cell r="A249">
            <v>7623</v>
          </cell>
          <cell r="B249" t="str">
            <v>TAXATION  MATTER.</v>
          </cell>
          <cell r="O249">
            <v>0</v>
          </cell>
          <cell r="P249">
            <v>0</v>
          </cell>
        </row>
        <row r="250">
          <cell r="A250">
            <v>7625</v>
          </cell>
          <cell r="B250" t="str">
            <v>AUDITORS OTHER EXPS. - CERTIF.</v>
          </cell>
          <cell r="C250">
            <v>42000</v>
          </cell>
          <cell r="O250">
            <v>42000</v>
          </cell>
          <cell r="P250">
            <v>0</v>
          </cell>
        </row>
        <row r="251">
          <cell r="A251">
            <v>7627</v>
          </cell>
          <cell r="B251" t="str">
            <v>AUDITORS OTHER EXPS. ***</v>
          </cell>
          <cell r="O251">
            <v>0</v>
          </cell>
          <cell r="P251">
            <v>0</v>
          </cell>
        </row>
        <row r="252">
          <cell r="A252">
            <v>7628</v>
          </cell>
        </row>
        <row r="253">
          <cell r="A253">
            <v>7629</v>
          </cell>
          <cell r="B253" t="str">
            <v>AUDITORS EXPS.</v>
          </cell>
          <cell r="C253">
            <v>142370</v>
          </cell>
          <cell r="G253">
            <v>14124</v>
          </cell>
          <cell r="O253">
            <v>156494</v>
          </cell>
          <cell r="P253">
            <v>0</v>
          </cell>
        </row>
        <row r="254">
          <cell r="A254">
            <v>7631</v>
          </cell>
          <cell r="B254" t="str">
            <v>BAD DEBTS--RECEIVABLES</v>
          </cell>
          <cell r="C254">
            <v>34569450.26</v>
          </cell>
          <cell r="O254">
            <v>34569450.26</v>
          </cell>
          <cell r="P254">
            <v>0</v>
          </cell>
        </row>
        <row r="255">
          <cell r="A255">
            <v>7632</v>
          </cell>
          <cell r="B255" t="str">
            <v>BAD DEBTS--ADVANCES</v>
          </cell>
          <cell r="O255">
            <v>0</v>
          </cell>
          <cell r="P255">
            <v>0</v>
          </cell>
        </row>
        <row r="256">
          <cell r="A256">
            <v>7633</v>
          </cell>
          <cell r="B256" t="str">
            <v>DOUBTFUL ADVANCES</v>
          </cell>
          <cell r="O256">
            <v>0</v>
          </cell>
          <cell r="P256">
            <v>0</v>
          </cell>
        </row>
        <row r="257">
          <cell r="A257">
            <v>7634</v>
          </cell>
          <cell r="B257" t="str">
            <v>DOUBTFUL DEBTS</v>
          </cell>
          <cell r="D257">
            <v>6447986.26</v>
          </cell>
          <cell r="O257">
            <v>0</v>
          </cell>
          <cell r="P257">
            <v>6447986.26</v>
          </cell>
        </row>
        <row r="258">
          <cell r="A258">
            <v>7646</v>
          </cell>
          <cell r="B258" t="str">
            <v>LOSS ON DISCARDED ASSETS</v>
          </cell>
          <cell r="O258">
            <v>0</v>
          </cell>
          <cell r="P258">
            <v>0</v>
          </cell>
        </row>
        <row r="259">
          <cell r="A259">
            <v>7651</v>
          </cell>
          <cell r="B259" t="str">
            <v>LOSS  ON SALE OF INVESTMENT</v>
          </cell>
          <cell r="O259">
            <v>0</v>
          </cell>
          <cell r="P259">
            <v>0</v>
          </cell>
        </row>
        <row r="260">
          <cell r="A260">
            <v>7652</v>
          </cell>
          <cell r="B260" t="str">
            <v>ON BUILDING</v>
          </cell>
          <cell r="O260">
            <v>0</v>
          </cell>
          <cell r="P260">
            <v>0</v>
          </cell>
        </row>
        <row r="261">
          <cell r="A261">
            <v>7653</v>
          </cell>
          <cell r="B261" t="str">
            <v>ON P &amp; M</v>
          </cell>
          <cell r="O261">
            <v>0</v>
          </cell>
          <cell r="P261">
            <v>0</v>
          </cell>
        </row>
        <row r="262">
          <cell r="A262">
            <v>7654</v>
          </cell>
          <cell r="B262" t="str">
            <v>ON FURNITURE &amp; FIXTURE</v>
          </cell>
          <cell r="O262">
            <v>0</v>
          </cell>
          <cell r="P262">
            <v>0</v>
          </cell>
        </row>
        <row r="263">
          <cell r="A263">
            <v>7655</v>
          </cell>
          <cell r="B263" t="str">
            <v>ON OFFICE EQUIP.</v>
          </cell>
          <cell r="O263">
            <v>0</v>
          </cell>
          <cell r="P263">
            <v>0</v>
          </cell>
        </row>
        <row r="264">
          <cell r="A264">
            <v>7661</v>
          </cell>
          <cell r="B264" t="str">
            <v>LOSS ON EXCHANGE</v>
          </cell>
          <cell r="C264">
            <v>3191218.27</v>
          </cell>
          <cell r="E264">
            <v>137884.57</v>
          </cell>
          <cell r="G264">
            <v>355559</v>
          </cell>
          <cell r="I264">
            <v>5040</v>
          </cell>
          <cell r="M264">
            <v>85</v>
          </cell>
          <cell r="O264">
            <v>3689786.84</v>
          </cell>
          <cell r="P264">
            <v>0</v>
          </cell>
        </row>
        <row r="265">
          <cell r="A265">
            <v>7671</v>
          </cell>
          <cell r="B265" t="str">
            <v>CLINICAL TRIALS</v>
          </cell>
          <cell r="E265">
            <v>1211925</v>
          </cell>
          <cell r="O265">
            <v>1211925</v>
          </cell>
          <cell r="P265">
            <v>0</v>
          </cell>
        </row>
        <row r="266">
          <cell r="A266">
            <v>7672</v>
          </cell>
          <cell r="B266" t="str">
            <v>BOOKS</v>
          </cell>
          <cell r="C266">
            <v>85952</v>
          </cell>
          <cell r="E266">
            <v>398970.1</v>
          </cell>
          <cell r="G266">
            <v>10434.23</v>
          </cell>
          <cell r="I266">
            <v>1455</v>
          </cell>
          <cell r="M266">
            <v>262</v>
          </cell>
          <cell r="O266">
            <v>497073.33</v>
          </cell>
          <cell r="P266">
            <v>0</v>
          </cell>
        </row>
        <row r="267">
          <cell r="A267">
            <v>7673</v>
          </cell>
          <cell r="B267" t="str">
            <v>SUBSCRIPTION </v>
          </cell>
          <cell r="C267">
            <v>1363359.75</v>
          </cell>
          <cell r="E267">
            <v>139521.46</v>
          </cell>
          <cell r="G267">
            <v>12097</v>
          </cell>
          <cell r="I267">
            <v>5358</v>
          </cell>
          <cell r="M267">
            <v>5312.5</v>
          </cell>
          <cell r="O267">
            <v>1525648.71</v>
          </cell>
          <cell r="P267">
            <v>0</v>
          </cell>
        </row>
        <row r="268">
          <cell r="A268">
            <v>7674</v>
          </cell>
          <cell r="B268" t="str">
            <v>DONATION</v>
          </cell>
          <cell r="C268">
            <v>210000</v>
          </cell>
          <cell r="G268">
            <v>5000</v>
          </cell>
          <cell r="O268">
            <v>215000</v>
          </cell>
          <cell r="P268">
            <v>0</v>
          </cell>
        </row>
        <row r="269">
          <cell r="A269">
            <v>7675</v>
          </cell>
          <cell r="B269" t="str">
            <v>ENTERTAINMENT</v>
          </cell>
          <cell r="O269">
            <v>0</v>
          </cell>
          <cell r="P269">
            <v>0</v>
          </cell>
        </row>
        <row r="270">
          <cell r="A270">
            <v>7676</v>
          </cell>
          <cell r="B270" t="str">
            <v>LEGAL CHGS.</v>
          </cell>
          <cell r="C270">
            <v>2293958</v>
          </cell>
          <cell r="G270">
            <v>39350</v>
          </cell>
          <cell r="M270">
            <v>1120</v>
          </cell>
          <cell r="O270">
            <v>2334428</v>
          </cell>
          <cell r="P270">
            <v>0</v>
          </cell>
        </row>
        <row r="271">
          <cell r="A271">
            <v>7677</v>
          </cell>
          <cell r="B271" t="str">
            <v>PROFESSIONAL CHARGES</v>
          </cell>
          <cell r="C271">
            <v>3443287</v>
          </cell>
          <cell r="E271">
            <v>409295.94</v>
          </cell>
          <cell r="G271">
            <v>222146</v>
          </cell>
          <cell r="M271">
            <v>1707202</v>
          </cell>
          <cell r="O271">
            <v>5781930.9399999995</v>
          </cell>
          <cell r="P271">
            <v>0</v>
          </cell>
        </row>
        <row r="272">
          <cell r="A272">
            <v>7678</v>
          </cell>
          <cell r="B272" t="str">
            <v>RIGHTS ISSUE EXP.</v>
          </cell>
          <cell r="O272">
            <v>0</v>
          </cell>
          <cell r="P272">
            <v>0</v>
          </cell>
        </row>
        <row r="273">
          <cell r="A273">
            <v>7679</v>
          </cell>
          <cell r="B273" t="str">
            <v>ROYALTY</v>
          </cell>
          <cell r="C273">
            <v>1162081</v>
          </cell>
          <cell r="M273">
            <v>0</v>
          </cell>
          <cell r="O273">
            <v>1162081</v>
          </cell>
          <cell r="P273">
            <v>0</v>
          </cell>
        </row>
        <row r="274">
          <cell r="A274">
            <v>7681</v>
          </cell>
          <cell r="B274" t="str">
            <v>SECURITY CHGS.</v>
          </cell>
          <cell r="E274">
            <v>386251.95</v>
          </cell>
          <cell r="G274">
            <v>405147</v>
          </cell>
          <cell r="I274">
            <v>148829</v>
          </cell>
          <cell r="M274">
            <v>204029</v>
          </cell>
          <cell r="O274">
            <v>1144256.95</v>
          </cell>
          <cell r="P274">
            <v>0</v>
          </cell>
        </row>
        <row r="275">
          <cell r="A275">
            <v>7682</v>
          </cell>
          <cell r="B275" t="str">
            <v>RECRUITMENT</v>
          </cell>
          <cell r="C275">
            <v>418950</v>
          </cell>
          <cell r="E275">
            <v>103200</v>
          </cell>
          <cell r="G275">
            <v>39182</v>
          </cell>
          <cell r="I275">
            <v>5000</v>
          </cell>
          <cell r="M275">
            <v>38277</v>
          </cell>
          <cell r="O275">
            <v>604609</v>
          </cell>
          <cell r="P275">
            <v>0</v>
          </cell>
        </row>
        <row r="276">
          <cell r="A276">
            <v>7683</v>
          </cell>
          <cell r="B276" t="str">
            <v>TRANSFER EXPS.</v>
          </cell>
          <cell r="C276">
            <v>86666</v>
          </cell>
          <cell r="O276">
            <v>86666</v>
          </cell>
          <cell r="P276">
            <v>0</v>
          </cell>
        </row>
        <row r="277">
          <cell r="A277">
            <v>7684</v>
          </cell>
          <cell r="B277" t="str">
            <v>DIRECTORS FEES</v>
          </cell>
          <cell r="C277">
            <v>120000</v>
          </cell>
          <cell r="O277">
            <v>120000</v>
          </cell>
          <cell r="P277">
            <v>0</v>
          </cell>
        </row>
        <row r="278">
          <cell r="A278">
            <v>7685</v>
          </cell>
          <cell r="B278" t="str">
            <v>INSPECTION FEES</v>
          </cell>
          <cell r="C278">
            <v>122598</v>
          </cell>
          <cell r="E278">
            <v>581</v>
          </cell>
          <cell r="G278">
            <v>800</v>
          </cell>
          <cell r="O278">
            <v>123979</v>
          </cell>
          <cell r="P278">
            <v>0</v>
          </cell>
        </row>
        <row r="279">
          <cell r="A279">
            <v>7686</v>
          </cell>
          <cell r="B279" t="str">
            <v>PF ADMN. CHGS.</v>
          </cell>
          <cell r="C279">
            <v>293505</v>
          </cell>
          <cell r="E279">
            <v>70935</v>
          </cell>
          <cell r="G279">
            <v>35890</v>
          </cell>
          <cell r="I279">
            <v>7157</v>
          </cell>
          <cell r="M279">
            <v>65984</v>
          </cell>
          <cell r="O279">
            <v>473471</v>
          </cell>
          <cell r="P279">
            <v>0</v>
          </cell>
        </row>
        <row r="280">
          <cell r="A280">
            <v>7687</v>
          </cell>
          <cell r="B280" t="str">
            <v>PF LINKED ADMN. CHGS.</v>
          </cell>
          <cell r="G280">
            <v>180</v>
          </cell>
          <cell r="I280">
            <v>30</v>
          </cell>
          <cell r="M280">
            <v>87</v>
          </cell>
          <cell r="O280">
            <v>297</v>
          </cell>
          <cell r="P280">
            <v>0</v>
          </cell>
        </row>
        <row r="281">
          <cell r="A281">
            <v>7688</v>
          </cell>
          <cell r="B281" t="str">
            <v>PF LINKED INS. CHGS.</v>
          </cell>
          <cell r="G281">
            <v>24660</v>
          </cell>
          <cell r="I281">
            <v>3685</v>
          </cell>
          <cell r="O281">
            <v>28345</v>
          </cell>
          <cell r="P281">
            <v>0</v>
          </cell>
        </row>
        <row r="282">
          <cell r="A282">
            <v>7691</v>
          </cell>
          <cell r="B282" t="str">
            <v>PLANTATION CHGS.</v>
          </cell>
          <cell r="M282">
            <v>34000</v>
          </cell>
          <cell r="O282">
            <v>34000</v>
          </cell>
          <cell r="P282">
            <v>0</v>
          </cell>
        </row>
        <row r="283">
          <cell r="A283">
            <v>7692</v>
          </cell>
          <cell r="B283" t="str">
            <v>SPOILAGE</v>
          </cell>
          <cell r="C283">
            <v>10897655.74</v>
          </cell>
          <cell r="O283">
            <v>10897655.74</v>
          </cell>
          <cell r="P283">
            <v>0</v>
          </cell>
        </row>
        <row r="284">
          <cell r="A284">
            <v>7693</v>
          </cell>
          <cell r="B284" t="str">
            <v>FURNITURE HIRE </v>
          </cell>
          <cell r="G284">
            <v>39900</v>
          </cell>
          <cell r="I284">
            <v>8586</v>
          </cell>
          <cell r="O284">
            <v>48486</v>
          </cell>
          <cell r="P284">
            <v>0</v>
          </cell>
        </row>
        <row r="285">
          <cell r="A285">
            <v>7694</v>
          </cell>
          <cell r="B285" t="str">
            <v>BROKERAGE</v>
          </cell>
          <cell r="C285">
            <v>11414</v>
          </cell>
          <cell r="M285">
            <v>633979</v>
          </cell>
          <cell r="O285">
            <v>645393</v>
          </cell>
          <cell r="P285">
            <v>0</v>
          </cell>
        </row>
        <row r="286">
          <cell r="A286">
            <v>7695</v>
          </cell>
          <cell r="B286" t="str">
            <v>MISC. SERVICES PURCHASED</v>
          </cell>
          <cell r="C286">
            <v>1662272.79</v>
          </cell>
          <cell r="E286">
            <v>891977</v>
          </cell>
          <cell r="G286">
            <v>1960261</v>
          </cell>
          <cell r="I286">
            <v>1355307</v>
          </cell>
          <cell r="M286">
            <v>501000.25</v>
          </cell>
          <cell r="O286">
            <v>6370818.04</v>
          </cell>
          <cell r="P286">
            <v>0</v>
          </cell>
        </row>
        <row r="287">
          <cell r="A287">
            <v>7696</v>
          </cell>
          <cell r="B287" t="str">
            <v>MISCELLANEOUS EXPS.</v>
          </cell>
          <cell r="C287">
            <v>510614.19</v>
          </cell>
          <cell r="G287">
            <v>12063</v>
          </cell>
          <cell r="I287">
            <v>6783</v>
          </cell>
          <cell r="M287">
            <v>832</v>
          </cell>
          <cell r="O287">
            <v>530292.19</v>
          </cell>
          <cell r="P287">
            <v>0</v>
          </cell>
        </row>
        <row r="288">
          <cell r="A288">
            <v>7697</v>
          </cell>
          <cell r="B288" t="str">
            <v>DEFERRED EXP ON GDS AGREE </v>
          </cell>
          <cell r="C288">
            <v>2520948</v>
          </cell>
          <cell r="O288">
            <v>2520948</v>
          </cell>
          <cell r="P288">
            <v>0</v>
          </cell>
        </row>
        <row r="289">
          <cell r="A289">
            <v>7698</v>
          </cell>
          <cell r="B289" t="str">
            <v>DEFERRED EXP ON TECH K H</v>
          </cell>
          <cell r="M289">
            <v>5299441</v>
          </cell>
          <cell r="O289">
            <v>5299441</v>
          </cell>
          <cell r="P289">
            <v>0</v>
          </cell>
        </row>
        <row r="290">
          <cell r="A290">
            <v>7699</v>
          </cell>
          <cell r="B290" t="str">
            <v>DEFERRED EXP PERFORMANCE IMPR</v>
          </cell>
          <cell r="C290">
            <v>1214847</v>
          </cell>
          <cell r="O290">
            <v>1214847</v>
          </cell>
          <cell r="P290">
            <v>0</v>
          </cell>
        </row>
        <row r="291">
          <cell r="A291">
            <v>7701</v>
          </cell>
          <cell r="B291" t="str">
            <v>DEFERRED EXPS SOFTWARE DEVE</v>
          </cell>
          <cell r="O291">
            <v>0</v>
          </cell>
          <cell r="P291">
            <v>0</v>
          </cell>
        </row>
        <row r="292">
          <cell r="A292">
            <v>7711</v>
          </cell>
          <cell r="B292" t="str">
            <v>INTEREST-ON SEC LOANS</v>
          </cell>
          <cell r="C292">
            <v>31942685.72</v>
          </cell>
          <cell r="O292">
            <v>31942685.72</v>
          </cell>
          <cell r="P292">
            <v>0</v>
          </cell>
        </row>
        <row r="293">
          <cell r="A293">
            <v>7712</v>
          </cell>
          <cell r="B293" t="str">
            <v>INT ON DEBENTURE.</v>
          </cell>
          <cell r="C293">
            <v>18842352</v>
          </cell>
          <cell r="O293">
            <v>18842352</v>
          </cell>
          <cell r="P293">
            <v>0</v>
          </cell>
        </row>
        <row r="294">
          <cell r="A294">
            <v>7713</v>
          </cell>
          <cell r="B294" t="str">
            <v>INT.ON  TERM LN BK</v>
          </cell>
          <cell r="O294">
            <v>0</v>
          </cell>
          <cell r="P294">
            <v>0</v>
          </cell>
        </row>
        <row r="295">
          <cell r="A295">
            <v>7714</v>
          </cell>
          <cell r="B295" t="str">
            <v>INTEREST-ON SEC LOANS</v>
          </cell>
          <cell r="C295">
            <v>28225</v>
          </cell>
          <cell r="G295">
            <v>3058</v>
          </cell>
          <cell r="O295">
            <v>31283</v>
          </cell>
          <cell r="P295">
            <v>0</v>
          </cell>
        </row>
        <row r="296">
          <cell r="A296">
            <v>7715</v>
          </cell>
          <cell r="B296" t="str">
            <v>INTEREST-ON SEC LOANS</v>
          </cell>
          <cell r="C296">
            <v>3472343.95</v>
          </cell>
          <cell r="E296">
            <v>0</v>
          </cell>
          <cell r="M296">
            <v>34445</v>
          </cell>
          <cell r="O296">
            <v>3506788.95</v>
          </cell>
          <cell r="P296">
            <v>0</v>
          </cell>
        </row>
        <row r="297">
          <cell r="A297">
            <v>7716</v>
          </cell>
          <cell r="B297" t="str">
            <v>INTEREST-ON SEC LOANS</v>
          </cell>
          <cell r="C297">
            <v>2931496</v>
          </cell>
          <cell r="O297">
            <v>2931496</v>
          </cell>
          <cell r="P297">
            <v>0</v>
          </cell>
        </row>
        <row r="298">
          <cell r="A298">
            <v>7717</v>
          </cell>
          <cell r="B298" t="str">
            <v>INT.ON  WCDL</v>
          </cell>
          <cell r="C298">
            <v>8441582.1</v>
          </cell>
          <cell r="O298">
            <v>8441582.1</v>
          </cell>
          <cell r="P298">
            <v>0</v>
          </cell>
        </row>
        <row r="299">
          <cell r="A299">
            <v>7718</v>
          </cell>
          <cell r="B299" t="str">
            <v>INT. ON DEALER DEPOSIT</v>
          </cell>
          <cell r="C299">
            <v>1437995</v>
          </cell>
          <cell r="G299">
            <v>350000</v>
          </cell>
          <cell r="O299">
            <v>1787995</v>
          </cell>
          <cell r="P299">
            <v>0</v>
          </cell>
        </row>
        <row r="300">
          <cell r="A300">
            <v>7719</v>
          </cell>
          <cell r="B300" t="str">
            <v>INT ON ECB LOAN</v>
          </cell>
          <cell r="O300">
            <v>0</v>
          </cell>
          <cell r="P300">
            <v>0</v>
          </cell>
        </row>
        <row r="301">
          <cell r="A301">
            <v>7721</v>
          </cell>
          <cell r="B301" t="str">
            <v>INTEREST-ON UNSEC LOANS</v>
          </cell>
          <cell r="C301">
            <v>13750315.93</v>
          </cell>
          <cell r="O301">
            <v>13750315.93</v>
          </cell>
          <cell r="P301">
            <v>0</v>
          </cell>
        </row>
        <row r="302">
          <cell r="A302">
            <v>7722</v>
          </cell>
          <cell r="B302" t="str">
            <v>INTER ON INTER CO DEP</v>
          </cell>
          <cell r="C302">
            <v>11025563</v>
          </cell>
          <cell r="O302">
            <v>11025563</v>
          </cell>
          <cell r="P302">
            <v>0</v>
          </cell>
        </row>
        <row r="303">
          <cell r="A303">
            <v>7723</v>
          </cell>
          <cell r="B303" t="str">
            <v>INTEREST-ON UNSEC LOANS</v>
          </cell>
          <cell r="C303">
            <v>23816.79</v>
          </cell>
          <cell r="O303">
            <v>23816.79</v>
          </cell>
          <cell r="P303">
            <v>0</v>
          </cell>
        </row>
        <row r="304">
          <cell r="A304">
            <v>7724</v>
          </cell>
          <cell r="B304" t="str">
            <v>INT.ON DEFF.LIABILITY</v>
          </cell>
          <cell r="O304">
            <v>0</v>
          </cell>
          <cell r="P304">
            <v>0</v>
          </cell>
        </row>
        <row r="305">
          <cell r="A305">
            <v>7725</v>
          </cell>
          <cell r="B305" t="str">
            <v>FINANCE &amp; BORROWING COST</v>
          </cell>
          <cell r="C305">
            <v>3023500</v>
          </cell>
          <cell r="O305">
            <v>3023500</v>
          </cell>
          <cell r="P305">
            <v>0</v>
          </cell>
        </row>
        <row r="306">
          <cell r="A306">
            <v>7731</v>
          </cell>
          <cell r="B306" t="str">
            <v>DISCOUNTING CHARGES</v>
          </cell>
          <cell r="C306">
            <v>493529</v>
          </cell>
          <cell r="O306">
            <v>493529</v>
          </cell>
          <cell r="P306">
            <v>0</v>
          </cell>
        </row>
        <row r="307">
          <cell r="A307">
            <v>7732</v>
          </cell>
          <cell r="B307" t="str">
            <v>DISCOUNTING CHARGE CP</v>
          </cell>
          <cell r="O307">
            <v>0</v>
          </cell>
          <cell r="P307">
            <v>0</v>
          </cell>
        </row>
        <row r="308">
          <cell r="A308">
            <v>7741</v>
          </cell>
          <cell r="B308" t="str">
            <v>BANK CHARGES</v>
          </cell>
          <cell r="C308">
            <v>1629581.85</v>
          </cell>
          <cell r="E308">
            <v>129649</v>
          </cell>
          <cell r="G308">
            <v>154138.24</v>
          </cell>
          <cell r="I308">
            <v>46182.12</v>
          </cell>
          <cell r="M308">
            <v>75157.06</v>
          </cell>
          <cell r="O308">
            <v>2034708.27</v>
          </cell>
          <cell r="P308">
            <v>0</v>
          </cell>
        </row>
        <row r="309">
          <cell r="A309">
            <v>7742</v>
          </cell>
          <cell r="B309" t="str">
            <v>BROKERAGE ON FD--TO SH.HLDRS </v>
          </cell>
          <cell r="C309">
            <v>448522.5</v>
          </cell>
          <cell r="O309">
            <v>448522.5</v>
          </cell>
          <cell r="P309">
            <v>0</v>
          </cell>
        </row>
        <row r="310">
          <cell r="A310">
            <v>7743</v>
          </cell>
          <cell r="B310" t="str">
            <v>BROKERAGE INTER CO</v>
          </cell>
          <cell r="C310">
            <v>189981.88</v>
          </cell>
          <cell r="O310">
            <v>189981.88</v>
          </cell>
          <cell r="P310">
            <v>0</v>
          </cell>
        </row>
        <row r="311">
          <cell r="A311">
            <v>7744</v>
          </cell>
          <cell r="B311" t="str">
            <v>BROKERAGE ON FD-TO OTHERS</v>
          </cell>
          <cell r="O311">
            <v>0</v>
          </cell>
          <cell r="P311">
            <v>0</v>
          </cell>
        </row>
        <row r="312">
          <cell r="A312">
            <v>7811</v>
          </cell>
          <cell r="B312" t="str">
            <v>DEPRECIATION -LAND</v>
          </cell>
          <cell r="C312">
            <v>3057.79</v>
          </cell>
          <cell r="O312">
            <v>3057.79</v>
          </cell>
          <cell r="P312">
            <v>0</v>
          </cell>
        </row>
        <row r="313">
          <cell r="A313">
            <v>7821</v>
          </cell>
          <cell r="B313" t="str">
            <v>DEPRECIATION -LAND</v>
          </cell>
          <cell r="E313">
            <v>3415.17</v>
          </cell>
          <cell r="G313">
            <v>7652.25</v>
          </cell>
          <cell r="I313">
            <v>29729</v>
          </cell>
          <cell r="M313">
            <v>282228</v>
          </cell>
          <cell r="O313">
            <v>323024.42</v>
          </cell>
          <cell r="P313">
            <v>0</v>
          </cell>
        </row>
        <row r="314">
          <cell r="A314">
            <v>7831</v>
          </cell>
          <cell r="B314" t="str">
            <v>DEP OFFICE BLDG</v>
          </cell>
          <cell r="C314">
            <v>123715.23</v>
          </cell>
          <cell r="O314">
            <v>123715.23</v>
          </cell>
          <cell r="P314">
            <v>0</v>
          </cell>
        </row>
        <row r="315">
          <cell r="A315">
            <v>7832</v>
          </cell>
          <cell r="B315" t="str">
            <v>DEP-CONOOR DEVICE.</v>
          </cell>
          <cell r="O315">
            <v>0</v>
          </cell>
          <cell r="P315">
            <v>0</v>
          </cell>
        </row>
        <row r="316">
          <cell r="A316">
            <v>7851</v>
          </cell>
          <cell r="B316" t="str">
            <v>DEPRECIATION -FAC BLDG</v>
          </cell>
          <cell r="E316">
            <v>209928.05</v>
          </cell>
          <cell r="G316">
            <v>526497.99</v>
          </cell>
          <cell r="I316">
            <v>445722</v>
          </cell>
          <cell r="O316">
            <v>1182148.04</v>
          </cell>
          <cell r="P316">
            <v>0</v>
          </cell>
        </row>
        <row r="317">
          <cell r="A317">
            <v>7871</v>
          </cell>
          <cell r="B317" t="str">
            <v>DEPRECIATION -RESI BLDG</v>
          </cell>
          <cell r="G317">
            <v>2156.4</v>
          </cell>
          <cell r="I317">
            <v>329</v>
          </cell>
          <cell r="O317">
            <v>2485.4</v>
          </cell>
          <cell r="P317">
            <v>0</v>
          </cell>
        </row>
        <row r="318">
          <cell r="A318">
            <v>7911</v>
          </cell>
          <cell r="B318" t="str">
            <v>DEPRECIATION </v>
          </cell>
          <cell r="M318">
            <v>12427</v>
          </cell>
          <cell r="O318">
            <v>12427</v>
          </cell>
          <cell r="P318">
            <v>0</v>
          </cell>
        </row>
        <row r="319">
          <cell r="A319">
            <v>7912</v>
          </cell>
          <cell r="B319" t="str">
            <v>DEPRECIATION-P&amp;M CORROS.</v>
          </cell>
          <cell r="E319">
            <v>2668387.52</v>
          </cell>
          <cell r="I319">
            <v>134572</v>
          </cell>
          <cell r="M319">
            <v>6889392</v>
          </cell>
          <cell r="O319">
            <v>9692351.52</v>
          </cell>
          <cell r="P319">
            <v>0</v>
          </cell>
        </row>
        <row r="320">
          <cell r="A320">
            <v>7913</v>
          </cell>
          <cell r="B320" t="str">
            <v>DEPRECIATION-P&amp;M Nn CORRS</v>
          </cell>
          <cell r="C320">
            <v>546228.96</v>
          </cell>
          <cell r="O320">
            <v>546228.96</v>
          </cell>
          <cell r="P320">
            <v>0</v>
          </cell>
        </row>
        <row r="321">
          <cell r="A321">
            <v>7914</v>
          </cell>
          <cell r="B321" t="str">
            <v>DEPRECIATION -P&amp;M</v>
          </cell>
          <cell r="E321">
            <v>495201.59</v>
          </cell>
          <cell r="G321">
            <v>1879228.4</v>
          </cell>
          <cell r="I321">
            <v>1705840</v>
          </cell>
          <cell r="O321">
            <v>4080269.99</v>
          </cell>
          <cell r="P321">
            <v>0</v>
          </cell>
        </row>
        <row r="322">
          <cell r="A322">
            <v>7921</v>
          </cell>
          <cell r="B322" t="str">
            <v>DEPRECIATION-P&amp;M ELEC.INST</v>
          </cell>
          <cell r="O322">
            <v>0</v>
          </cell>
          <cell r="P322">
            <v>0</v>
          </cell>
        </row>
        <row r="323">
          <cell r="A323">
            <v>7922</v>
          </cell>
          <cell r="B323" t="str">
            <v>DEPRECIATION </v>
          </cell>
          <cell r="E323">
            <v>190917.4</v>
          </cell>
          <cell r="G323">
            <v>183949.06</v>
          </cell>
          <cell r="I323">
            <v>218710</v>
          </cell>
          <cell r="O323">
            <v>593576.46</v>
          </cell>
          <cell r="P323">
            <v>0</v>
          </cell>
        </row>
        <row r="324">
          <cell r="A324">
            <v>7931</v>
          </cell>
          <cell r="B324" t="str">
            <v>DEP. P &amp; M RESEARCH</v>
          </cell>
          <cell r="O324">
            <v>0</v>
          </cell>
          <cell r="P324">
            <v>0</v>
          </cell>
        </row>
        <row r="325">
          <cell r="A325">
            <v>7932</v>
          </cell>
          <cell r="B325" t="str">
            <v>DEP P &amp; M R&amp;D &gt;5000</v>
          </cell>
          <cell r="O325">
            <v>0</v>
          </cell>
          <cell r="P325">
            <v>0</v>
          </cell>
        </row>
        <row r="326">
          <cell r="A326">
            <v>7942</v>
          </cell>
          <cell r="B326" t="str">
            <v>DEPRECIATION-EFFUEL.TREAT</v>
          </cell>
          <cell r="E326">
            <v>56424.73</v>
          </cell>
          <cell r="I326">
            <v>114011</v>
          </cell>
          <cell r="O326">
            <v>170435.73</v>
          </cell>
          <cell r="P326">
            <v>0</v>
          </cell>
        </row>
        <row r="327">
          <cell r="A327">
            <v>7952</v>
          </cell>
          <cell r="B327" t="str">
            <v>DEPRECIATION-P&amp;M ENV.CONT.</v>
          </cell>
          <cell r="G327">
            <v>1887.43</v>
          </cell>
          <cell r="O327">
            <v>1887.43</v>
          </cell>
          <cell r="P327">
            <v>0</v>
          </cell>
        </row>
        <row r="328">
          <cell r="A328">
            <v>7961</v>
          </cell>
          <cell r="B328" t="str">
            <v>DEP-ENERGY SAVING DEVICE.</v>
          </cell>
          <cell r="O328">
            <v>0</v>
          </cell>
          <cell r="P328">
            <v>0</v>
          </cell>
        </row>
        <row r="329">
          <cell r="A329">
            <v>7962</v>
          </cell>
          <cell r="B329" t="str">
            <v>DEP P&amp;M ENER SAV AB 5LAC.</v>
          </cell>
          <cell r="G329">
            <v>9584.15</v>
          </cell>
          <cell r="I329">
            <v>18439</v>
          </cell>
          <cell r="O329">
            <v>28023.15</v>
          </cell>
          <cell r="P329">
            <v>0</v>
          </cell>
        </row>
        <row r="330">
          <cell r="A330">
            <v>7981</v>
          </cell>
          <cell r="B330" t="str">
            <v>DEPRECIATION-LAB.EQUI.R</v>
          </cell>
          <cell r="O330">
            <v>0</v>
          </cell>
          <cell r="P330">
            <v>0</v>
          </cell>
        </row>
        <row r="331">
          <cell r="A331">
            <v>7982</v>
          </cell>
          <cell r="B331" t="str">
            <v>DEPRECIATION-LAB. EQUI</v>
          </cell>
          <cell r="G331">
            <v>603180.49</v>
          </cell>
          <cell r="I331">
            <v>52100</v>
          </cell>
          <cell r="M331">
            <v>301009</v>
          </cell>
          <cell r="O331">
            <v>956289.49</v>
          </cell>
          <cell r="P331">
            <v>0</v>
          </cell>
        </row>
        <row r="332">
          <cell r="A332">
            <v>7984</v>
          </cell>
          <cell r="B332" t="str">
            <v>DEPRECIATION -LAB EQUIP R/D</v>
          </cell>
          <cell r="E332">
            <v>1558360.61</v>
          </cell>
          <cell r="O332">
            <v>1558360.61</v>
          </cell>
          <cell r="P332">
            <v>0</v>
          </cell>
        </row>
        <row r="333">
          <cell r="A333">
            <v>8011</v>
          </cell>
          <cell r="B333" t="str">
            <v>DEPRECIATION -FURNITURWE</v>
          </cell>
          <cell r="C333">
            <v>77605.07</v>
          </cell>
          <cell r="E333">
            <v>85055.97</v>
          </cell>
          <cell r="G333">
            <v>56877.12</v>
          </cell>
          <cell r="I333">
            <v>12116</v>
          </cell>
          <cell r="M333">
            <v>31921</v>
          </cell>
          <cell r="O333">
            <v>263575.16</v>
          </cell>
          <cell r="P333">
            <v>0</v>
          </cell>
        </row>
        <row r="334">
          <cell r="A334">
            <v>8012</v>
          </cell>
          <cell r="B334" t="str">
            <v>DEP FUR &amp; FIX R&amp;D</v>
          </cell>
          <cell r="O334">
            <v>0</v>
          </cell>
          <cell r="P334">
            <v>0</v>
          </cell>
        </row>
        <row r="335">
          <cell r="A335">
            <v>8111</v>
          </cell>
          <cell r="B335" t="str">
            <v>DEP OFFICE BLDG &lt;5000</v>
          </cell>
          <cell r="E335">
            <v>9883</v>
          </cell>
          <cell r="M335">
            <v>9474</v>
          </cell>
          <cell r="O335">
            <v>19357</v>
          </cell>
          <cell r="P335">
            <v>0</v>
          </cell>
        </row>
        <row r="336">
          <cell r="A336">
            <v>8112</v>
          </cell>
          <cell r="B336" t="str">
            <v>DEPRECIATION -OFF.EQUIP.</v>
          </cell>
          <cell r="C336">
            <v>1004823.18</v>
          </cell>
          <cell r="E336">
            <v>230838.01</v>
          </cell>
          <cell r="G336">
            <v>214201.34</v>
          </cell>
          <cell r="I336">
            <v>76795.14</v>
          </cell>
          <cell r="M336">
            <v>86896</v>
          </cell>
          <cell r="O336">
            <v>1613553.67</v>
          </cell>
          <cell r="P336">
            <v>0</v>
          </cell>
        </row>
        <row r="337">
          <cell r="A337">
            <v>8114</v>
          </cell>
          <cell r="B337" t="str">
            <v>DEP OFF.BLDG R&amp;D&lt;5000</v>
          </cell>
          <cell r="O337">
            <v>0</v>
          </cell>
          <cell r="P337">
            <v>0</v>
          </cell>
        </row>
        <row r="338">
          <cell r="A338">
            <v>8115</v>
          </cell>
          <cell r="B338" t="str">
            <v>DEP LAND-LEASEHOLD </v>
          </cell>
          <cell r="O338">
            <v>0</v>
          </cell>
          <cell r="P338">
            <v>0</v>
          </cell>
        </row>
        <row r="339">
          <cell r="A339">
            <v>8119</v>
          </cell>
          <cell r="B339" t="str">
            <v>DEPRECIATION-OFF. EQUI.</v>
          </cell>
          <cell r="E339">
            <v>1690.84</v>
          </cell>
          <cell r="G339">
            <v>3109.89</v>
          </cell>
          <cell r="I339">
            <v>190</v>
          </cell>
          <cell r="O339">
            <v>4990.73</v>
          </cell>
          <cell r="P339">
            <v>0</v>
          </cell>
        </row>
        <row r="340">
          <cell r="A340">
            <v>8212</v>
          </cell>
          <cell r="B340" t="str">
            <v>DEPRECIATION-MOTOR BUSESTWO WHEEL</v>
          </cell>
          <cell r="O340">
            <v>0</v>
          </cell>
          <cell r="P340">
            <v>0</v>
          </cell>
        </row>
        <row r="341">
          <cell r="A341">
            <v>8213</v>
          </cell>
          <cell r="B341" t="str">
            <v>DEP JEEP &amp; TRAILERS</v>
          </cell>
          <cell r="O341">
            <v>0</v>
          </cell>
          <cell r="P341">
            <v>0</v>
          </cell>
        </row>
        <row r="342">
          <cell r="A342">
            <v>8221</v>
          </cell>
          <cell r="B342" t="str">
            <v>DEPRECIATION -MOTOR CARS</v>
          </cell>
          <cell r="C342">
            <v>178651.13</v>
          </cell>
          <cell r="E342">
            <v>8780.19</v>
          </cell>
          <cell r="G342">
            <v>1586.89</v>
          </cell>
          <cell r="M342">
            <v>1113</v>
          </cell>
          <cell r="O342">
            <v>190131.21</v>
          </cell>
          <cell r="P342">
            <v>0</v>
          </cell>
        </row>
        <row r="343">
          <cell r="A343">
            <v>8222</v>
          </cell>
          <cell r="B343" t="str">
            <v>DEPRECIATION-TWO WHEEL</v>
          </cell>
          <cell r="I343">
            <v>2074</v>
          </cell>
          <cell r="O343">
            <v>2074</v>
          </cell>
          <cell r="P343">
            <v>0</v>
          </cell>
        </row>
        <row r="344">
          <cell r="A344">
            <v>9111</v>
          </cell>
          <cell r="B344" t="str">
            <v>INCOME TAX</v>
          </cell>
          <cell r="C344">
            <v>1500000</v>
          </cell>
          <cell r="O344">
            <v>1500000</v>
          </cell>
          <cell r="P344">
            <v>0</v>
          </cell>
        </row>
        <row r="345">
          <cell r="A345">
            <v>9112</v>
          </cell>
          <cell r="B345" t="str">
            <v>DIVIDEND TAX</v>
          </cell>
          <cell r="O345">
            <v>0</v>
          </cell>
          <cell r="P34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M106"/>
  <sheetViews>
    <sheetView tabSelected="1" zoomScale="85" zoomScaleNormal="85" zoomScalePageLayoutView="0" workbookViewId="0" topLeftCell="A1">
      <selection activeCell="AQ37" sqref="AQ37"/>
    </sheetView>
  </sheetViews>
  <sheetFormatPr defaultColWidth="9.140625" defaultRowHeight="12.75"/>
  <cols>
    <col min="1" max="1" width="3.7109375" style="63" customWidth="1"/>
    <col min="2" max="2" width="6.57421875" style="63" customWidth="1"/>
    <col min="3" max="3" width="97.421875" style="63" customWidth="1"/>
    <col min="4" max="4" width="16.00390625" style="63" customWidth="1"/>
    <col min="5" max="5" width="15.57421875" style="63" customWidth="1"/>
    <col min="6" max="6" width="15.8515625" style="63" customWidth="1"/>
    <col min="7" max="7" width="16.57421875" style="231" customWidth="1"/>
    <col min="8" max="8" width="13.7109375" style="63" customWidth="1"/>
    <col min="9" max="9" width="16.8515625" style="63" customWidth="1"/>
    <col min="10" max="10" width="17.28125" style="231" customWidth="1"/>
    <col min="11" max="11" width="8.7109375" style="63" bestFit="1" customWidth="1"/>
    <col min="12" max="12" width="44.421875" style="63" customWidth="1"/>
    <col min="13" max="13" width="15.140625" style="63" customWidth="1"/>
    <col min="14" max="14" width="16.8515625" style="63" customWidth="1"/>
    <col min="15" max="15" width="15.57421875" style="63" customWidth="1"/>
    <col min="16" max="16" width="15.00390625" style="231" customWidth="1"/>
    <col min="17" max="18" width="14.8515625" style="63" customWidth="1"/>
    <col min="19" max="19" width="16.140625" style="231" customWidth="1"/>
    <col min="20" max="20" width="15.28125" style="63" hidden="1" customWidth="1"/>
    <col min="21" max="21" width="10.421875" style="63" hidden="1" customWidth="1"/>
    <col min="22" max="23" width="9.140625" style="63" hidden="1" customWidth="1"/>
    <col min="24" max="25" width="10.28125" style="63" hidden="1" customWidth="1"/>
    <col min="26" max="36" width="9.140625" style="63" hidden="1" customWidth="1"/>
    <col min="37" max="37" width="15.28125" style="63" bestFit="1" customWidth="1"/>
    <col min="38" max="38" width="14.421875" style="63" bestFit="1" customWidth="1"/>
    <col min="39" max="39" width="12.8515625" style="63" bestFit="1" customWidth="1"/>
    <col min="40" max="40" width="19.140625" style="63" bestFit="1" customWidth="1"/>
    <col min="41" max="42" width="13.28125" style="63" customWidth="1"/>
    <col min="43" max="43" width="10.57421875" style="63" customWidth="1"/>
    <col min="44" max="44" width="9.140625" style="63" customWidth="1"/>
    <col min="45" max="45" width="12.00390625" style="63" customWidth="1"/>
    <col min="46" max="47" width="11.57421875" style="63" customWidth="1"/>
    <col min="48" max="48" width="12.00390625" style="63" customWidth="1"/>
    <col min="49" max="50" width="9.140625" style="63" customWidth="1"/>
    <col min="51" max="53" width="13.140625" style="63" bestFit="1" customWidth="1"/>
    <col min="54" max="56" width="14.8515625" style="63" bestFit="1" customWidth="1"/>
    <col min="57" max="57" width="14.421875" style="63" bestFit="1" customWidth="1"/>
    <col min="58" max="16384" width="9.140625" style="63" customWidth="1"/>
  </cols>
  <sheetData>
    <row r="1" spans="2:51" ht="15.75" thickBot="1">
      <c r="B1" s="58"/>
      <c r="C1" s="59"/>
      <c r="D1" s="59"/>
      <c r="E1" s="59"/>
      <c r="F1" s="59"/>
      <c r="G1" s="60"/>
      <c r="H1" s="59"/>
      <c r="I1" s="59"/>
      <c r="J1" s="60"/>
      <c r="K1" s="59"/>
      <c r="L1" s="59"/>
      <c r="M1" s="59"/>
      <c r="N1" s="59"/>
      <c r="O1" s="59"/>
      <c r="P1" s="60"/>
      <c r="Q1" s="59"/>
      <c r="R1" s="59"/>
      <c r="S1" s="61"/>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row>
    <row r="2" spans="2:19" ht="18.75">
      <c r="B2" s="64" t="s">
        <v>0</v>
      </c>
      <c r="C2" s="65"/>
      <c r="D2" s="65"/>
      <c r="E2" s="65"/>
      <c r="F2" s="65"/>
      <c r="G2" s="65"/>
      <c r="H2" s="65"/>
      <c r="I2" s="65"/>
      <c r="J2" s="65"/>
      <c r="K2" s="66"/>
      <c r="L2" s="67"/>
      <c r="M2" s="68"/>
      <c r="N2" s="68"/>
      <c r="O2" s="68"/>
      <c r="P2" s="68"/>
      <c r="Q2" s="68"/>
      <c r="R2" s="68"/>
      <c r="S2" s="69"/>
    </row>
    <row r="3" spans="2:19" ht="16.5">
      <c r="B3" s="70" t="s">
        <v>56</v>
      </c>
      <c r="C3" s="71"/>
      <c r="D3" s="71"/>
      <c r="E3" s="71"/>
      <c r="F3" s="71"/>
      <c r="G3" s="71"/>
      <c r="H3" s="71"/>
      <c r="I3" s="71"/>
      <c r="J3" s="71"/>
      <c r="K3" s="72"/>
      <c r="L3" s="73"/>
      <c r="M3" s="74"/>
      <c r="N3" s="74"/>
      <c r="O3" s="74"/>
      <c r="P3" s="74"/>
      <c r="Q3" s="74"/>
      <c r="R3" s="74"/>
      <c r="S3" s="75"/>
    </row>
    <row r="4" spans="2:19" ht="15">
      <c r="B4" s="76"/>
      <c r="C4" s="58"/>
      <c r="D4" s="58"/>
      <c r="E4" s="58"/>
      <c r="F4" s="58"/>
      <c r="G4" s="77"/>
      <c r="H4" s="78"/>
      <c r="I4" s="58"/>
      <c r="J4" s="77"/>
      <c r="K4" s="72"/>
      <c r="L4" s="79"/>
      <c r="M4" s="58"/>
      <c r="N4" s="58"/>
      <c r="O4" s="58"/>
      <c r="P4" s="77"/>
      <c r="Q4" s="58"/>
      <c r="R4" s="58"/>
      <c r="S4" s="80"/>
    </row>
    <row r="5" spans="2:19" ht="16.5">
      <c r="B5" s="70" t="s">
        <v>57</v>
      </c>
      <c r="C5" s="81"/>
      <c r="D5" s="81"/>
      <c r="E5" s="81"/>
      <c r="F5" s="81"/>
      <c r="G5" s="81"/>
      <c r="H5" s="81"/>
      <c r="I5" s="81"/>
      <c r="J5" s="81"/>
      <c r="K5" s="72"/>
      <c r="L5" s="82" t="s">
        <v>58</v>
      </c>
      <c r="M5" s="71"/>
      <c r="N5" s="71"/>
      <c r="O5" s="71"/>
      <c r="P5" s="71"/>
      <c r="Q5" s="71"/>
      <c r="R5" s="71"/>
      <c r="S5" s="83"/>
    </row>
    <row r="6" spans="2:19" ht="12.75">
      <c r="B6" s="84"/>
      <c r="C6" s="85"/>
      <c r="D6" s="85"/>
      <c r="E6" s="85"/>
      <c r="F6" s="85"/>
      <c r="G6" s="86"/>
      <c r="H6" s="85"/>
      <c r="I6" s="85"/>
      <c r="J6" s="86"/>
      <c r="K6" s="87"/>
      <c r="L6" s="88"/>
      <c r="M6" s="85"/>
      <c r="N6" s="85"/>
      <c r="O6" s="85"/>
      <c r="P6" s="86"/>
      <c r="Q6" s="85"/>
      <c r="R6" s="85"/>
      <c r="S6" s="89"/>
    </row>
    <row r="7" spans="2:19" ht="19.5" customHeight="1">
      <c r="B7" s="90"/>
      <c r="C7" s="91"/>
      <c r="D7" s="91"/>
      <c r="E7" s="91"/>
      <c r="F7" s="91"/>
      <c r="G7" s="91"/>
      <c r="H7" s="92"/>
      <c r="I7" s="92"/>
      <c r="J7" s="93" t="s">
        <v>59</v>
      </c>
      <c r="K7" s="72"/>
      <c r="L7" s="79"/>
      <c r="M7" s="58"/>
      <c r="N7" s="58"/>
      <c r="O7" s="58"/>
      <c r="P7" s="77"/>
      <c r="Q7" s="58"/>
      <c r="R7" s="58"/>
      <c r="S7" s="94"/>
    </row>
    <row r="8" spans="2:19" ht="19.5" customHeight="1">
      <c r="B8" s="265" t="s">
        <v>60</v>
      </c>
      <c r="C8" s="267" t="s">
        <v>4</v>
      </c>
      <c r="D8" s="261" t="s">
        <v>61</v>
      </c>
      <c r="E8" s="262" t="s">
        <v>62</v>
      </c>
      <c r="F8" s="264" t="s">
        <v>63</v>
      </c>
      <c r="G8" s="256" t="s">
        <v>64</v>
      </c>
      <c r="H8" s="258"/>
      <c r="I8" s="256" t="s">
        <v>65</v>
      </c>
      <c r="J8" s="258"/>
      <c r="K8" s="95"/>
      <c r="L8" s="259" t="s">
        <v>4</v>
      </c>
      <c r="M8" s="261" t="s">
        <v>61</v>
      </c>
      <c r="N8" s="262" t="s">
        <v>62</v>
      </c>
      <c r="O8" s="264" t="s">
        <v>63</v>
      </c>
      <c r="P8" s="256" t="s">
        <v>64</v>
      </c>
      <c r="Q8" s="258"/>
      <c r="R8" s="256" t="s">
        <v>65</v>
      </c>
      <c r="S8" s="257"/>
    </row>
    <row r="9" spans="2:39" s="100" customFormat="1" ht="39" customHeight="1">
      <c r="B9" s="266"/>
      <c r="C9" s="268"/>
      <c r="D9" s="261"/>
      <c r="E9" s="263"/>
      <c r="F9" s="264"/>
      <c r="G9" s="96" t="s">
        <v>66</v>
      </c>
      <c r="H9" s="97" t="s">
        <v>67</v>
      </c>
      <c r="I9" s="96" t="s">
        <v>66</v>
      </c>
      <c r="J9" s="97" t="s">
        <v>67</v>
      </c>
      <c r="K9" s="98" t="s">
        <v>60</v>
      </c>
      <c r="L9" s="260"/>
      <c r="M9" s="261"/>
      <c r="N9" s="263"/>
      <c r="O9" s="264"/>
      <c r="P9" s="96" t="s">
        <v>66</v>
      </c>
      <c r="Q9" s="97" t="s">
        <v>67</v>
      </c>
      <c r="R9" s="96" t="s">
        <v>66</v>
      </c>
      <c r="S9" s="99" t="s">
        <v>67</v>
      </c>
      <c r="AM9" s="101"/>
    </row>
    <row r="10" spans="2:19" ht="17.25" customHeight="1">
      <c r="B10" s="102"/>
      <c r="C10" s="103"/>
      <c r="D10" s="104" t="s">
        <v>68</v>
      </c>
      <c r="E10" s="105" t="s">
        <v>68</v>
      </c>
      <c r="F10" s="105" t="s">
        <v>68</v>
      </c>
      <c r="G10" s="104" t="s">
        <v>69</v>
      </c>
      <c r="H10" s="105" t="s">
        <v>69</v>
      </c>
      <c r="I10" s="104" t="s">
        <v>69</v>
      </c>
      <c r="J10" s="105" t="s">
        <v>69</v>
      </c>
      <c r="K10" s="106"/>
      <c r="L10" s="107"/>
      <c r="M10" s="104" t="s">
        <v>68</v>
      </c>
      <c r="N10" s="105" t="s">
        <v>68</v>
      </c>
      <c r="O10" s="105" t="s">
        <v>68</v>
      </c>
      <c r="P10" s="104" t="s">
        <v>69</v>
      </c>
      <c r="Q10" s="105" t="s">
        <v>69</v>
      </c>
      <c r="R10" s="104" t="s">
        <v>69</v>
      </c>
      <c r="S10" s="108" t="s">
        <v>69</v>
      </c>
    </row>
    <row r="11" spans="2:19" ht="16.5">
      <c r="B11" s="109">
        <v>1</v>
      </c>
      <c r="C11" s="110" t="s">
        <v>70</v>
      </c>
      <c r="D11" s="110"/>
      <c r="E11" s="111"/>
      <c r="F11" s="110"/>
      <c r="G11" s="112"/>
      <c r="H11" s="111"/>
      <c r="I11" s="111"/>
      <c r="J11" s="113"/>
      <c r="K11" s="72"/>
      <c r="L11" s="79"/>
      <c r="M11" s="77"/>
      <c r="N11" s="114"/>
      <c r="O11" s="114"/>
      <c r="P11" s="115"/>
      <c r="Q11" s="114"/>
      <c r="R11" s="114"/>
      <c r="S11" s="113"/>
    </row>
    <row r="12" spans="2:64" ht="16.5">
      <c r="B12" s="116"/>
      <c r="C12" s="117" t="s">
        <v>71</v>
      </c>
      <c r="D12" s="118">
        <v>824</v>
      </c>
      <c r="E12" s="119">
        <v>4211.7</v>
      </c>
      <c r="F12" s="120">
        <f>ROUND(5395.41829088086,2)</f>
        <v>5395.42</v>
      </c>
      <c r="G12" s="118">
        <v>9429.63</v>
      </c>
      <c r="H12" s="119">
        <v>28004.01</v>
      </c>
      <c r="I12" s="118">
        <v>12088.8</v>
      </c>
      <c r="J12" s="121">
        <v>29633.88</v>
      </c>
      <c r="K12" s="122">
        <v>1</v>
      </c>
      <c r="L12" s="123" t="s">
        <v>72</v>
      </c>
      <c r="M12" s="124"/>
      <c r="N12" s="125"/>
      <c r="O12" s="125"/>
      <c r="P12" s="124"/>
      <c r="Q12" s="124"/>
      <c r="R12" s="124"/>
      <c r="S12" s="126"/>
      <c r="T12" s="127">
        <v>28150.55</v>
      </c>
      <c r="U12" s="127" t="e">
        <v>#REF!</v>
      </c>
      <c r="V12" s="127">
        <v>25207.74</v>
      </c>
      <c r="W12" s="127">
        <v>26878.86</v>
      </c>
      <c r="X12" s="127" t="e">
        <v>#REF!</v>
      </c>
      <c r="Y12" s="127" t="e">
        <v>#REF!</v>
      </c>
      <c r="Z12" s="127" t="e">
        <v>#REF!</v>
      </c>
      <c r="AA12" s="127"/>
      <c r="AB12" s="127">
        <v>-0.0004123999970033765</v>
      </c>
      <c r="AC12" s="127" t="e">
        <v>#REF!</v>
      </c>
      <c r="AD12" s="127">
        <v>0.004574842856527539</v>
      </c>
      <c r="AE12" s="127">
        <v>-0.0009600000012142118</v>
      </c>
      <c r="AF12" s="127" t="e">
        <v>#REF!</v>
      </c>
      <c r="AG12" s="127" t="e">
        <v>#REF!</v>
      </c>
      <c r="AH12" s="127" t="e">
        <v>#REF!</v>
      </c>
      <c r="AI12" s="127"/>
      <c r="AJ12" s="127"/>
      <c r="AK12" s="127"/>
      <c r="AL12" s="127"/>
      <c r="AM12" s="127"/>
      <c r="AN12" s="127"/>
      <c r="AO12" s="127"/>
      <c r="AP12" s="127"/>
      <c r="AQ12" s="127"/>
      <c r="AR12" s="128"/>
      <c r="AS12" s="128"/>
      <c r="AT12" s="128"/>
      <c r="AU12" s="128"/>
      <c r="AV12" s="128"/>
      <c r="AW12" s="129"/>
      <c r="AX12" s="129"/>
      <c r="AY12" s="127"/>
      <c r="AZ12" s="127"/>
      <c r="BA12" s="127"/>
      <c r="BB12" s="127"/>
      <c r="BC12" s="127"/>
      <c r="BD12" s="127"/>
      <c r="BE12" s="127"/>
      <c r="BG12" s="127"/>
      <c r="BH12" s="127"/>
      <c r="BI12" s="127"/>
      <c r="BJ12" s="127"/>
      <c r="BK12" s="127"/>
      <c r="BL12" s="127"/>
    </row>
    <row r="13" spans="2:65" ht="16.5">
      <c r="B13" s="116"/>
      <c r="C13" s="117" t="s">
        <v>73</v>
      </c>
      <c r="D13" s="118">
        <v>242.3</v>
      </c>
      <c r="E13" s="119">
        <v>228.26</v>
      </c>
      <c r="F13" s="120">
        <f>ROUND(311.819577219651,2)</f>
        <v>311.82</v>
      </c>
      <c r="G13" s="118">
        <v>970.12</v>
      </c>
      <c r="H13" s="119">
        <v>1030.23</v>
      </c>
      <c r="I13" s="118">
        <v>1050.99</v>
      </c>
      <c r="J13" s="121">
        <v>1193.68</v>
      </c>
      <c r="K13" s="130"/>
      <c r="L13" s="131" t="s">
        <v>74</v>
      </c>
      <c r="M13" s="124">
        <v>277.52999999999975</v>
      </c>
      <c r="N13" s="125">
        <v>3356.24</v>
      </c>
      <c r="O13" s="125">
        <f>ROUND(5104.46945214286,2)</f>
        <v>5104.47</v>
      </c>
      <c r="P13" s="124">
        <v>6698.36</v>
      </c>
      <c r="Q13" s="125">
        <v>26587.60358</v>
      </c>
      <c r="R13" s="124">
        <v>7338.56</v>
      </c>
      <c r="S13" s="132">
        <v>26599.37</v>
      </c>
      <c r="T13" s="127">
        <v>883.69</v>
      </c>
      <c r="U13" s="127" t="e">
        <v>#REF!</v>
      </c>
      <c r="V13" s="127">
        <v>574.03</v>
      </c>
      <c r="W13" s="127">
        <v>802.3</v>
      </c>
      <c r="X13" s="127" t="e">
        <v>#REF!</v>
      </c>
      <c r="Y13" s="127" t="e">
        <v>#REF!</v>
      </c>
      <c r="Z13" s="127" t="e">
        <v>#REF!</v>
      </c>
      <c r="AA13" s="127"/>
      <c r="AB13" s="127">
        <v>-0.0015000000000782165</v>
      </c>
      <c r="AC13" s="127" t="e">
        <v>#REF!</v>
      </c>
      <c r="AD13" s="127">
        <v>0.002542950613701578</v>
      </c>
      <c r="AE13" s="127">
        <v>-0.0001999999999497959</v>
      </c>
      <c r="AF13" s="127" t="e">
        <v>#REF!</v>
      </c>
      <c r="AG13" s="127" t="e">
        <v>#REF!</v>
      </c>
      <c r="AH13" s="127" t="e">
        <v>#REF!</v>
      </c>
      <c r="AI13" s="127"/>
      <c r="AJ13" s="127"/>
      <c r="AK13" s="127"/>
      <c r="AL13" s="127"/>
      <c r="AM13" s="127"/>
      <c r="AN13" s="127"/>
      <c r="AO13" s="127"/>
      <c r="AP13" s="127"/>
      <c r="AQ13" s="127"/>
      <c r="AR13" s="128"/>
      <c r="AS13" s="128"/>
      <c r="AT13" s="128"/>
      <c r="AU13" s="128"/>
      <c r="AV13" s="128"/>
      <c r="AW13" s="128"/>
      <c r="AX13" s="128"/>
      <c r="AY13" s="127"/>
      <c r="AZ13" s="127"/>
      <c r="BA13" s="127"/>
      <c r="BB13" s="127"/>
      <c r="BC13" s="127"/>
      <c r="BD13" s="127"/>
      <c r="BE13" s="127"/>
      <c r="BG13" s="127"/>
      <c r="BH13" s="127"/>
      <c r="BI13" s="127"/>
      <c r="BJ13" s="127"/>
      <c r="BK13" s="127"/>
      <c r="BL13" s="127"/>
      <c r="BM13" s="127"/>
    </row>
    <row r="14" spans="2:65" ht="16.5">
      <c r="B14" s="116"/>
      <c r="C14" s="133" t="s">
        <v>75</v>
      </c>
      <c r="D14" s="134">
        <f>SUM(D12:D13)</f>
        <v>1066.3</v>
      </c>
      <c r="E14" s="135">
        <f>+SUM(E12:E13)</f>
        <v>4439.96</v>
      </c>
      <c r="F14" s="135">
        <f>+F12+F13</f>
        <v>5707.24</v>
      </c>
      <c r="G14" s="136">
        <f>SUM(G12:G13)</f>
        <v>10399.75</v>
      </c>
      <c r="H14" s="137">
        <f>+H12+H13</f>
        <v>29034.239999999998</v>
      </c>
      <c r="I14" s="138">
        <f>+I12+I13</f>
        <v>13139.789999999999</v>
      </c>
      <c r="J14" s="121">
        <f>+J12+J13</f>
        <v>30827.56</v>
      </c>
      <c r="K14" s="130"/>
      <c r="L14" s="131" t="s">
        <v>76</v>
      </c>
      <c r="M14" s="124">
        <v>7.66</v>
      </c>
      <c r="N14" s="125">
        <v>8.44501</v>
      </c>
      <c r="O14" s="125">
        <f>ROUND(24.6187293242058,20)</f>
        <v>24.6187293242058</v>
      </c>
      <c r="P14" s="124">
        <v>30.65</v>
      </c>
      <c r="Q14" s="125">
        <v>93.91103932420577</v>
      </c>
      <c r="R14" s="124">
        <f>ROUND(30.65406,2)</f>
        <v>30.65</v>
      </c>
      <c r="S14" s="132">
        <v>93.91</v>
      </c>
      <c r="T14" s="136">
        <v>29034.239999999998</v>
      </c>
      <c r="U14" s="136" t="e">
        <v>#REF!</v>
      </c>
      <c r="V14" s="136">
        <v>25781.77</v>
      </c>
      <c r="W14" s="136">
        <v>27681.16</v>
      </c>
      <c r="X14" s="136" t="e">
        <v>#REF!</v>
      </c>
      <c r="Y14" s="136" t="e">
        <v>#REF!</v>
      </c>
      <c r="Z14" s="136" t="e">
        <v>#REF!</v>
      </c>
      <c r="AA14" s="136"/>
      <c r="AB14" s="127">
        <v>-0.0019123999954899773</v>
      </c>
      <c r="AC14" s="127" t="e">
        <v>#REF!</v>
      </c>
      <c r="AD14" s="127">
        <v>-0.0028822065287386067</v>
      </c>
      <c r="AE14" s="127">
        <v>-0.0011599999997997656</v>
      </c>
      <c r="AF14" s="127" t="e">
        <v>#REF!</v>
      </c>
      <c r="AG14" s="127" t="e">
        <v>#REF!</v>
      </c>
      <c r="AH14" s="127" t="e">
        <v>#REF!</v>
      </c>
      <c r="AI14" s="136"/>
      <c r="AJ14" s="136"/>
      <c r="AK14" s="136"/>
      <c r="AL14" s="139"/>
      <c r="AM14" s="139"/>
      <c r="AN14" s="139"/>
      <c r="AO14" s="139"/>
      <c r="AP14" s="139"/>
      <c r="AQ14" s="127"/>
      <c r="AR14" s="128"/>
      <c r="AS14" s="128"/>
      <c r="AT14" s="128"/>
      <c r="AU14" s="128"/>
      <c r="AV14" s="128"/>
      <c r="AW14" s="128"/>
      <c r="AX14" s="128"/>
      <c r="AY14" s="127"/>
      <c r="AZ14" s="127"/>
      <c r="BA14" s="127"/>
      <c r="BB14" s="127"/>
      <c r="BC14" s="127"/>
      <c r="BD14" s="127"/>
      <c r="BE14" s="127"/>
      <c r="BG14" s="127"/>
      <c r="BH14" s="127"/>
      <c r="BI14" s="127"/>
      <c r="BJ14" s="127"/>
      <c r="BK14" s="127"/>
      <c r="BL14" s="127"/>
      <c r="BM14" s="127"/>
    </row>
    <row r="15" spans="2:65" ht="16.5">
      <c r="B15" s="140">
        <v>2</v>
      </c>
      <c r="C15" s="141" t="s">
        <v>77</v>
      </c>
      <c r="D15" s="142"/>
      <c r="E15" s="137"/>
      <c r="F15" s="143"/>
      <c r="G15" s="136"/>
      <c r="H15" s="137"/>
      <c r="I15" s="136"/>
      <c r="J15" s="121"/>
      <c r="K15" s="130"/>
      <c r="L15" s="131" t="s">
        <v>78</v>
      </c>
      <c r="M15" s="124">
        <v>624.2799999999997</v>
      </c>
      <c r="N15" s="125">
        <v>891.32</v>
      </c>
      <c r="O15" s="125">
        <f>ROUND(528.825368738002,2)</f>
        <v>528.83</v>
      </c>
      <c r="P15" s="124">
        <v>2958.79</v>
      </c>
      <c r="Q15" s="125">
        <v>1765.2203975999998</v>
      </c>
      <c r="R15" s="124">
        <f>ROUND(2958.7918681,2)</f>
        <v>2958.79</v>
      </c>
      <c r="S15" s="132">
        <v>1765.22</v>
      </c>
      <c r="T15" s="127">
        <v>0</v>
      </c>
      <c r="U15" s="127" t="e">
        <v>#REF!</v>
      </c>
      <c r="V15" s="127">
        <v>0</v>
      </c>
      <c r="W15" s="127">
        <v>0</v>
      </c>
      <c r="X15" s="127" t="e">
        <v>#REF!</v>
      </c>
      <c r="Y15" s="127" t="e">
        <v>#REF!</v>
      </c>
      <c r="Z15" s="127" t="e">
        <v>#REF!</v>
      </c>
      <c r="AA15" s="127"/>
      <c r="AB15" s="127">
        <v>0</v>
      </c>
      <c r="AC15" s="127" t="e">
        <v>#REF!</v>
      </c>
      <c r="AD15" s="127">
        <v>0</v>
      </c>
      <c r="AE15" s="127">
        <v>0</v>
      </c>
      <c r="AF15" s="127" t="e">
        <v>#REF!</v>
      </c>
      <c r="AG15" s="127" t="e">
        <v>#REF!</v>
      </c>
      <c r="AH15" s="127" t="e">
        <v>#REF!</v>
      </c>
      <c r="AI15" s="127"/>
      <c r="AJ15" s="127"/>
      <c r="AK15" s="127"/>
      <c r="AL15" s="127"/>
      <c r="AM15" s="127"/>
      <c r="AN15" s="127"/>
      <c r="AO15" s="127"/>
      <c r="AP15" s="127"/>
      <c r="AQ15" s="128"/>
      <c r="AR15" s="128"/>
      <c r="AS15" s="128"/>
      <c r="AT15" s="128"/>
      <c r="AU15" s="128"/>
      <c r="AV15" s="128"/>
      <c r="AW15" s="128"/>
      <c r="AX15" s="128"/>
      <c r="AY15" s="127"/>
      <c r="AZ15" s="127"/>
      <c r="BA15" s="127"/>
      <c r="BB15" s="127"/>
      <c r="BC15" s="127"/>
      <c r="BD15" s="127"/>
      <c r="BE15" s="127"/>
      <c r="BG15" s="127"/>
      <c r="BH15" s="127"/>
      <c r="BI15" s="127"/>
      <c r="BJ15" s="127"/>
      <c r="BK15" s="127"/>
      <c r="BL15" s="127"/>
      <c r="BM15" s="127"/>
    </row>
    <row r="16" spans="2:64" ht="16.5">
      <c r="B16" s="140"/>
      <c r="C16" s="117" t="s">
        <v>79</v>
      </c>
      <c r="D16" s="142">
        <v>10.95</v>
      </c>
      <c r="E16" s="137">
        <v>-8.088110000000002</v>
      </c>
      <c r="F16" s="120">
        <f>ROUND(0.900128048700001,2)</f>
        <v>0.9</v>
      </c>
      <c r="G16" s="136">
        <v>-11.41</v>
      </c>
      <c r="H16" s="137">
        <f>-ROUND(0.467631951299999,2)</f>
        <v>-0.47</v>
      </c>
      <c r="I16" s="136">
        <v>-11.41</v>
      </c>
      <c r="J16" s="121">
        <v>-0.46763</v>
      </c>
      <c r="K16" s="130"/>
      <c r="L16" s="144" t="s">
        <v>80</v>
      </c>
      <c r="M16" s="124">
        <v>0</v>
      </c>
      <c r="N16" s="125">
        <v>0</v>
      </c>
      <c r="O16" s="125">
        <v>0</v>
      </c>
      <c r="P16" s="124">
        <v>0</v>
      </c>
      <c r="Q16" s="125">
        <v>0</v>
      </c>
      <c r="R16" s="124">
        <f>ROUND(2146.16495,2)</f>
        <v>2146.16</v>
      </c>
      <c r="S16" s="132">
        <f>1788.94+7.97</f>
        <v>1796.91</v>
      </c>
      <c r="T16" s="127">
        <v>129.13</v>
      </c>
      <c r="U16" s="127" t="e">
        <v>#REF!</v>
      </c>
      <c r="V16" s="127">
        <v>38.65</v>
      </c>
      <c r="W16" s="127">
        <v>38.65</v>
      </c>
      <c r="X16" s="127" t="e">
        <v>#REF!</v>
      </c>
      <c r="Y16" s="127" t="e">
        <v>#REF!</v>
      </c>
      <c r="Z16" s="127" t="e">
        <v>#REF!</v>
      </c>
      <c r="AA16" s="127"/>
      <c r="AB16" s="127">
        <v>-0.004598548700016636</v>
      </c>
      <c r="AC16" s="127" t="e">
        <v>#REF!</v>
      </c>
      <c r="AD16" s="127">
        <v>-0.004613600000006102</v>
      </c>
      <c r="AE16" s="127">
        <v>-0.004609999999999559</v>
      </c>
      <c r="AF16" s="127" t="e">
        <v>#REF!</v>
      </c>
      <c r="AG16" s="127" t="e">
        <v>#REF!</v>
      </c>
      <c r="AH16" s="127" t="e">
        <v>#REF!</v>
      </c>
      <c r="AI16" s="127"/>
      <c r="AJ16" s="127"/>
      <c r="AK16" s="127"/>
      <c r="AL16" s="127"/>
      <c r="AM16" s="127"/>
      <c r="AN16" s="127"/>
      <c r="AO16" s="127"/>
      <c r="AP16" s="127"/>
      <c r="AQ16" s="127"/>
      <c r="AR16" s="128"/>
      <c r="AS16" s="128"/>
      <c r="AT16" s="128"/>
      <c r="AU16" s="128"/>
      <c r="AV16" s="128"/>
      <c r="AW16" s="128"/>
      <c r="AX16" s="128"/>
      <c r="AY16" s="127"/>
      <c r="AZ16" s="127"/>
      <c r="BA16" s="127"/>
      <c r="BB16" s="127"/>
      <c r="BC16" s="127"/>
      <c r="BD16" s="127"/>
      <c r="BE16" s="127"/>
      <c r="BG16" s="127"/>
      <c r="BH16" s="127"/>
      <c r="BI16" s="127"/>
      <c r="BJ16" s="127"/>
      <c r="BK16" s="127"/>
      <c r="BL16" s="127"/>
    </row>
    <row r="17" spans="2:64" ht="16.5">
      <c r="B17" s="116"/>
      <c r="C17" s="117" t="s">
        <v>81</v>
      </c>
      <c r="D17" s="118">
        <v>36.290000000000006</v>
      </c>
      <c r="E17" s="119">
        <v>78.52811</v>
      </c>
      <c r="F17" s="120">
        <f>ROUND(41.9969309513,2)</f>
        <v>42</v>
      </c>
      <c r="G17" s="118">
        <v>242.57999999999998</v>
      </c>
      <c r="H17" s="119">
        <f>ROUND(129.1254014513,2)</f>
        <v>129.13</v>
      </c>
      <c r="I17" s="118">
        <v>242.58</v>
      </c>
      <c r="J17" s="121">
        <f>ROUND(12912540/10^5,2)</f>
        <v>129.13</v>
      </c>
      <c r="K17" s="130"/>
      <c r="L17" s="131" t="s">
        <v>82</v>
      </c>
      <c r="M17" s="124">
        <v>159.46000000000004</v>
      </c>
      <c r="N17" s="125">
        <v>183.95</v>
      </c>
      <c r="O17" s="125">
        <f>ROUND(191.014407219651,2)</f>
        <v>191.01</v>
      </c>
      <c r="P17" s="124">
        <v>714.58</v>
      </c>
      <c r="Q17" s="125">
        <v>758.1880100000001</v>
      </c>
      <c r="R17" s="124">
        <f>ROUND(716.981917748172,2)</f>
        <v>716.98</v>
      </c>
      <c r="S17" s="132">
        <v>883.97</v>
      </c>
      <c r="T17" s="127">
        <v>26106.74</v>
      </c>
      <c r="U17" s="127" t="e">
        <v>#REF!</v>
      </c>
      <c r="V17" s="127">
        <v>23374.06</v>
      </c>
      <c r="W17" s="127">
        <v>23409.24</v>
      </c>
      <c r="X17" s="127" t="e">
        <v>#REF!</v>
      </c>
      <c r="Y17" s="127" t="e">
        <v>#REF!</v>
      </c>
      <c r="Z17" s="127" t="e">
        <v>#REF!</v>
      </c>
      <c r="AA17" s="127"/>
      <c r="AB17" s="127">
        <v>-0.0033875400076794904</v>
      </c>
      <c r="AC17" s="127" t="e">
        <v>#REF!</v>
      </c>
      <c r="AD17" s="127">
        <v>-0.0010523789933358785</v>
      </c>
      <c r="AE17" s="127">
        <v>0.002519999998185085</v>
      </c>
      <c r="AF17" s="127" t="e">
        <v>#REF!</v>
      </c>
      <c r="AG17" s="127" t="e">
        <v>#REF!</v>
      </c>
      <c r="AH17" s="127" t="e">
        <v>#REF!</v>
      </c>
      <c r="AI17" s="127"/>
      <c r="AJ17" s="127"/>
      <c r="AK17" s="127"/>
      <c r="AL17" s="127"/>
      <c r="AM17" s="127"/>
      <c r="AN17" s="127"/>
      <c r="AO17" s="127"/>
      <c r="AP17" s="127"/>
      <c r="AQ17" s="127"/>
      <c r="AR17" s="128"/>
      <c r="AS17" s="128"/>
      <c r="AT17" s="128"/>
      <c r="AU17" s="128"/>
      <c r="AV17" s="128"/>
      <c r="AW17" s="128"/>
      <c r="AX17" s="128"/>
      <c r="AY17" s="127"/>
      <c r="AZ17" s="127"/>
      <c r="BA17" s="127"/>
      <c r="BB17" s="127"/>
      <c r="BC17" s="127"/>
      <c r="BD17" s="127"/>
      <c r="BE17" s="127"/>
      <c r="BG17" s="127"/>
      <c r="BH17" s="127"/>
      <c r="BI17" s="127"/>
      <c r="BJ17" s="127"/>
      <c r="BK17" s="127"/>
      <c r="BL17" s="127"/>
    </row>
    <row r="18" spans="2:64" ht="16.5">
      <c r="B18" s="145"/>
      <c r="C18" s="117" t="s">
        <v>83</v>
      </c>
      <c r="D18" s="136">
        <v>247.44</v>
      </c>
      <c r="E18" s="137">
        <v>1311.61</v>
      </c>
      <c r="F18" s="120">
        <f>ROUND(4893.47952562914,2)</f>
        <v>4893.48</v>
      </c>
      <c r="G18" s="136">
        <v>3340.08</v>
      </c>
      <c r="H18" s="137">
        <f>ROUND(26106.73661246,2)</f>
        <v>26106.74</v>
      </c>
      <c r="I18" s="136">
        <v>3320.35</v>
      </c>
      <c r="J18" s="121">
        <f>ROUND(2610673661/10^5,2)</f>
        <v>26106.74</v>
      </c>
      <c r="K18" s="130"/>
      <c r="L18" s="131" t="s">
        <v>84</v>
      </c>
      <c r="M18" s="124">
        <f>SUM(M13:M17)</f>
        <v>1068.9299999999996</v>
      </c>
      <c r="N18" s="125">
        <f>SUM(N13:N17)</f>
        <v>4439.95501</v>
      </c>
      <c r="O18" s="125">
        <f>ROUND(5848.92795742472,2)</f>
        <v>5848.93</v>
      </c>
      <c r="P18" s="124">
        <f>SUM(P13:P17)</f>
        <v>10402.38</v>
      </c>
      <c r="Q18" s="125">
        <v>29204.923026924203</v>
      </c>
      <c r="R18" s="124">
        <f>+SUM(R13:R17)</f>
        <v>13191.14</v>
      </c>
      <c r="S18" s="132">
        <f>+SUM(S13:S17)</f>
        <v>31139.38</v>
      </c>
      <c r="T18" s="127">
        <v>171.24</v>
      </c>
      <c r="U18" s="127" t="e">
        <v>#REF!</v>
      </c>
      <c r="V18" s="127">
        <v>6.54</v>
      </c>
      <c r="W18" s="127">
        <v>22.45</v>
      </c>
      <c r="X18" s="127" t="e">
        <v>#REF!</v>
      </c>
      <c r="Y18" s="127" t="e">
        <v>#REF!</v>
      </c>
      <c r="Z18" s="127" t="e">
        <v>#REF!</v>
      </c>
      <c r="AA18" s="127"/>
      <c r="AB18" s="127">
        <v>-0.0041221999999834225</v>
      </c>
      <c r="AC18" s="127" t="e">
        <v>#REF!</v>
      </c>
      <c r="AD18" s="127">
        <v>-0.001160000000000494</v>
      </c>
      <c r="AE18" s="127">
        <v>0.0036799999999992394</v>
      </c>
      <c r="AF18" s="127" t="e">
        <v>#REF!</v>
      </c>
      <c r="AG18" s="127" t="e">
        <v>#REF!</v>
      </c>
      <c r="AH18" s="127" t="e">
        <v>#REF!</v>
      </c>
      <c r="AI18" s="127"/>
      <c r="AJ18" s="127"/>
      <c r="AK18" s="127"/>
      <c r="AL18" s="127"/>
      <c r="AM18" s="127"/>
      <c r="AN18" s="127"/>
      <c r="AO18" s="127"/>
      <c r="AP18" s="127"/>
      <c r="AQ18" s="127"/>
      <c r="AR18" s="128"/>
      <c r="AS18" s="128"/>
      <c r="AT18" s="128"/>
      <c r="AU18" s="128"/>
      <c r="AV18" s="128"/>
      <c r="AW18" s="128"/>
      <c r="AX18" s="128"/>
      <c r="AY18" s="124"/>
      <c r="AZ18" s="124"/>
      <c r="BA18" s="124"/>
      <c r="BB18" s="124"/>
      <c r="BC18" s="124"/>
      <c r="BD18" s="124"/>
      <c r="BE18" s="124"/>
      <c r="BG18" s="127"/>
      <c r="BH18" s="127"/>
      <c r="BI18" s="127"/>
      <c r="BJ18" s="127"/>
      <c r="BK18" s="127"/>
      <c r="BL18" s="127"/>
    </row>
    <row r="19" spans="2:52" ht="16.5">
      <c r="B19" s="145"/>
      <c r="C19" s="117" t="s">
        <v>85</v>
      </c>
      <c r="D19" s="136">
        <v>-56.07</v>
      </c>
      <c r="E19" s="137">
        <v>30.9821009481268</v>
      </c>
      <c r="F19" s="120">
        <f>ROUND(91.641633286119,2)</f>
        <v>91.64</v>
      </c>
      <c r="G19" s="136">
        <v>1115.8</v>
      </c>
      <c r="H19" s="137">
        <f>ROUND(171.2358778,2)</f>
        <v>171.24</v>
      </c>
      <c r="I19" s="136">
        <v>1115.8</v>
      </c>
      <c r="J19" s="121">
        <f>ROUND((2627797249-2610673661)/10^5,2)</f>
        <v>171.24</v>
      </c>
      <c r="K19" s="146"/>
      <c r="L19" s="131" t="s">
        <v>86</v>
      </c>
      <c r="M19" s="124">
        <v>2.63</v>
      </c>
      <c r="N19" s="125">
        <v>0</v>
      </c>
      <c r="O19" s="125">
        <f>ROUND(121.6353,2)+20.05</f>
        <v>141.69</v>
      </c>
      <c r="P19" s="124">
        <v>2.63</v>
      </c>
      <c r="Q19" s="125">
        <f>150.63015+20.05</f>
        <v>170.68015</v>
      </c>
      <c r="R19" s="124">
        <v>51.35</v>
      </c>
      <c r="S19" s="132">
        <f>150.63+161.19</f>
        <v>311.82</v>
      </c>
      <c r="T19" s="127">
        <v>628.42</v>
      </c>
      <c r="U19" s="127" t="e">
        <v>#REF!</v>
      </c>
      <c r="V19" s="127">
        <v>448.27</v>
      </c>
      <c r="W19" s="127">
        <v>819.84</v>
      </c>
      <c r="X19" s="127" t="e">
        <v>#REF!</v>
      </c>
      <c r="Y19" s="127" t="e">
        <v>#REF!</v>
      </c>
      <c r="Z19" s="127" t="e">
        <v>#REF!</v>
      </c>
      <c r="AA19" s="127"/>
      <c r="AB19" s="127">
        <v>0.0029142138998849987</v>
      </c>
      <c r="AC19" s="127" t="e">
        <v>#REF!</v>
      </c>
      <c r="AD19" s="127">
        <v>0.000160009000012451</v>
      </c>
      <c r="AE19" s="127">
        <v>0.0037499999999681677</v>
      </c>
      <c r="AF19" s="127" t="e">
        <v>#REF!</v>
      </c>
      <c r="AG19" s="127" t="e">
        <v>#REF!</v>
      </c>
      <c r="AH19" s="127" t="e">
        <v>#REF!</v>
      </c>
      <c r="AI19" s="127"/>
      <c r="AJ19" s="127"/>
      <c r="AK19" s="127"/>
      <c r="AL19" s="127"/>
      <c r="AM19" s="127"/>
      <c r="AN19" s="127"/>
      <c r="AO19" s="127"/>
      <c r="AP19" s="127"/>
      <c r="AQ19" s="127"/>
      <c r="AR19" s="128"/>
      <c r="AS19" s="128"/>
      <c r="AT19" s="128"/>
      <c r="AU19" s="128"/>
      <c r="AV19" s="128"/>
      <c r="AW19" s="128"/>
      <c r="AX19" s="128"/>
      <c r="AY19" s="128"/>
      <c r="AZ19" s="128"/>
    </row>
    <row r="20" spans="2:52" ht="16.5">
      <c r="B20" s="145"/>
      <c r="C20" s="117" t="s">
        <v>87</v>
      </c>
      <c r="D20" s="136">
        <v>214.12</v>
      </c>
      <c r="E20" s="137">
        <v>206.67</v>
      </c>
      <c r="F20" s="120">
        <f>ROUND(174.6515186824,2)</f>
        <v>174.65</v>
      </c>
      <c r="G20" s="136">
        <v>701</v>
      </c>
      <c r="H20" s="137">
        <f>ROUND(628.4229142139,2)</f>
        <v>628.42</v>
      </c>
      <c r="I20" s="136">
        <v>1306.12</v>
      </c>
      <c r="J20" s="121">
        <f>106147083/10^5</f>
        <v>1061.47083</v>
      </c>
      <c r="K20" s="130"/>
      <c r="L20" s="131" t="s">
        <v>88</v>
      </c>
      <c r="M20" s="124">
        <f>M18-M19</f>
        <v>1066.2999999999995</v>
      </c>
      <c r="N20" s="125">
        <f>+N18+N19</f>
        <v>4439.95501</v>
      </c>
      <c r="O20" s="125">
        <f>+O18-O19</f>
        <v>5707.240000000001</v>
      </c>
      <c r="P20" s="124">
        <f>P18-P19</f>
        <v>10399.75</v>
      </c>
      <c r="Q20" s="125">
        <f>+Q18-Q19</f>
        <v>29034.242876924203</v>
      </c>
      <c r="R20" s="124">
        <f>R18-R19</f>
        <v>13139.789999999999</v>
      </c>
      <c r="S20" s="132">
        <f>S18-S19</f>
        <v>30827.56</v>
      </c>
      <c r="T20" s="127">
        <v>146.2</v>
      </c>
      <c r="U20" s="127" t="e">
        <v>#REF!</v>
      </c>
      <c r="V20" s="127">
        <v>69.73</v>
      </c>
      <c r="W20" s="127">
        <v>69.73</v>
      </c>
      <c r="X20" s="127" t="e">
        <v>#REF!</v>
      </c>
      <c r="Y20" s="127" t="e">
        <v>#REF!</v>
      </c>
      <c r="Z20" s="127" t="e">
        <v>#REF!</v>
      </c>
      <c r="AA20" s="127"/>
      <c r="AB20" s="127">
        <v>-0.003946902158872945</v>
      </c>
      <c r="AC20" s="127" t="e">
        <v>#REF!</v>
      </c>
      <c r="AD20" s="127">
        <v>0.0006666571428723955</v>
      </c>
      <c r="AE20" s="127">
        <v>0.0006628921963169887</v>
      </c>
      <c r="AF20" s="127" t="e">
        <v>#REF!</v>
      </c>
      <c r="AG20" s="127" t="e">
        <v>#REF!</v>
      </c>
      <c r="AH20" s="127" t="e">
        <v>#REF!</v>
      </c>
      <c r="AI20" s="127"/>
      <c r="AJ20" s="127"/>
      <c r="AK20" s="127"/>
      <c r="AL20" s="127"/>
      <c r="AM20" s="127"/>
      <c r="AN20" s="127"/>
      <c r="AO20" s="127"/>
      <c r="AP20" s="127"/>
      <c r="AQ20" s="127"/>
      <c r="AR20" s="128"/>
      <c r="AS20" s="128"/>
      <c r="AT20" s="128"/>
      <c r="AU20" s="128"/>
      <c r="AV20" s="128"/>
      <c r="AW20" s="128"/>
      <c r="AX20" s="128"/>
      <c r="AY20" s="128"/>
      <c r="AZ20" s="128"/>
    </row>
    <row r="21" spans="2:52" ht="16.5">
      <c r="B21" s="145"/>
      <c r="C21" s="117" t="s">
        <v>89</v>
      </c>
      <c r="D21" s="118">
        <v>1.81</v>
      </c>
      <c r="E21" s="119">
        <v>26.22</v>
      </c>
      <c r="F21" s="120">
        <f>ROUND(52.4707162978411,2)</f>
        <v>52.47</v>
      </c>
      <c r="G21" s="118">
        <v>2903.91</v>
      </c>
      <c r="H21" s="119">
        <f>ROUND(146.196053097841,2)</f>
        <v>146.2</v>
      </c>
      <c r="I21" s="118">
        <v>2917.19</v>
      </c>
      <c r="J21" s="121">
        <v>146.19605309784112</v>
      </c>
      <c r="K21" s="147"/>
      <c r="L21" s="148"/>
      <c r="M21" s="124"/>
      <c r="N21" s="125"/>
      <c r="O21" s="125"/>
      <c r="P21" s="124"/>
      <c r="Q21" s="125"/>
      <c r="R21" s="124"/>
      <c r="S21" s="132"/>
      <c r="T21" s="127">
        <v>420.6</v>
      </c>
      <c r="U21" s="127" t="e">
        <v>#REF!</v>
      </c>
      <c r="V21" s="127">
        <v>355.53</v>
      </c>
      <c r="W21" s="127">
        <v>699.99</v>
      </c>
      <c r="X21" s="127" t="e">
        <v>#REF!</v>
      </c>
      <c r="Y21" s="127" t="e">
        <v>#REF!</v>
      </c>
      <c r="Z21" s="127" t="e">
        <v>#REF!</v>
      </c>
      <c r="AA21" s="127"/>
      <c r="AB21" s="127">
        <v>0.004612101705049554</v>
      </c>
      <c r="AC21" s="127" t="e">
        <v>#REF!</v>
      </c>
      <c r="AD21" s="127">
        <v>-0.0022522426701812037</v>
      </c>
      <c r="AE21" s="127">
        <v>0.0029271078036572362</v>
      </c>
      <c r="AF21" s="127" t="e">
        <v>#REF!</v>
      </c>
      <c r="AG21" s="127" t="e">
        <v>#REF!</v>
      </c>
      <c r="AH21" s="127" t="e">
        <v>#REF!</v>
      </c>
      <c r="AI21" s="127"/>
      <c r="AJ21" s="127"/>
      <c r="AK21" s="127"/>
      <c r="AL21" s="127"/>
      <c r="AM21" s="127"/>
      <c r="AN21" s="127"/>
      <c r="AO21" s="127"/>
      <c r="AP21" s="127"/>
      <c r="AQ21" s="127"/>
      <c r="AR21" s="128"/>
      <c r="AS21" s="128"/>
      <c r="AT21" s="128"/>
      <c r="AU21" s="128"/>
      <c r="AV21" s="128"/>
      <c r="AW21" s="128"/>
      <c r="AX21" s="128"/>
      <c r="AY21" s="128"/>
      <c r="AZ21" s="128"/>
    </row>
    <row r="22" spans="2:52" ht="16.5">
      <c r="B22" s="145"/>
      <c r="C22" s="117" t="s">
        <v>90</v>
      </c>
      <c r="D22" s="136">
        <v>240.22</v>
      </c>
      <c r="E22" s="137">
        <v>167.28</v>
      </c>
      <c r="F22" s="120">
        <f>ROUND(133.236244731752,2)</f>
        <v>133.24</v>
      </c>
      <c r="G22" s="136">
        <v>683.7</v>
      </c>
      <c r="H22" s="137">
        <f>ROUND(420.604612101705,2)</f>
        <v>420.6</v>
      </c>
      <c r="I22" s="136">
        <v>1006.98</v>
      </c>
      <c r="J22" s="121">
        <v>708.9235469021588</v>
      </c>
      <c r="K22" s="149"/>
      <c r="L22" s="148"/>
      <c r="M22" s="150"/>
      <c r="N22" s="150"/>
      <c r="O22" s="150"/>
      <c r="P22" s="150"/>
      <c r="Q22" s="150"/>
      <c r="R22" s="150"/>
      <c r="S22" s="151"/>
      <c r="T22" s="127">
        <v>1575.03</v>
      </c>
      <c r="U22" s="127" t="e">
        <v>#REF!</v>
      </c>
      <c r="V22" s="127">
        <v>1075.95</v>
      </c>
      <c r="W22" s="127">
        <v>2312.26</v>
      </c>
      <c r="X22" s="127" t="e">
        <v>#REF!</v>
      </c>
      <c r="Y22" s="127" t="e">
        <v>#REF!</v>
      </c>
      <c r="Z22" s="127" t="e">
        <v>#REF!</v>
      </c>
      <c r="AA22" s="127"/>
      <c r="AB22" s="127">
        <v>0.0042696499999692605</v>
      </c>
      <c r="AC22" s="127" t="e">
        <v>#REF!</v>
      </c>
      <c r="AD22" s="127">
        <v>0.0031360666666842008</v>
      </c>
      <c r="AE22" s="127">
        <v>0.002929999999651045</v>
      </c>
      <c r="AF22" s="127" t="e">
        <v>#REF!</v>
      </c>
      <c r="AG22" s="127" t="e">
        <v>#REF!</v>
      </c>
      <c r="AH22" s="127" t="e">
        <v>#REF!</v>
      </c>
      <c r="AI22" s="127"/>
      <c r="AJ22" s="127"/>
      <c r="AK22" s="127"/>
      <c r="AL22" s="127"/>
      <c r="AM22" s="127"/>
      <c r="AN22" s="127"/>
      <c r="AO22" s="127"/>
      <c r="AP22" s="127"/>
      <c r="AQ22" s="127"/>
      <c r="AR22" s="128"/>
      <c r="AS22" s="128"/>
      <c r="AT22" s="128"/>
      <c r="AU22" s="128"/>
      <c r="AV22" s="128"/>
      <c r="AW22" s="128"/>
      <c r="AX22" s="128"/>
      <c r="AY22" s="128"/>
      <c r="AZ22" s="128"/>
    </row>
    <row r="23" spans="2:52" ht="16.5">
      <c r="B23" s="116"/>
      <c r="C23" s="117" t="s">
        <v>91</v>
      </c>
      <c r="D23" s="136">
        <v>782.51</v>
      </c>
      <c r="E23" s="137">
        <v>491.99</v>
      </c>
      <c r="F23" s="120">
        <f>ROUND(633.10321015,2)</f>
        <v>633.1</v>
      </c>
      <c r="G23" s="136">
        <v>2154.93</v>
      </c>
      <c r="H23" s="137">
        <f>ROUND(1575.03426965,2)</f>
        <v>1575.03</v>
      </c>
      <c r="I23" s="136">
        <v>3560.79</v>
      </c>
      <c r="J23" s="121">
        <f>ROUND(305983101/10^5,2)</f>
        <v>3059.83</v>
      </c>
      <c r="K23" s="85"/>
      <c r="L23" s="123"/>
      <c r="M23" s="85"/>
      <c r="N23" s="85"/>
      <c r="O23" s="85"/>
      <c r="P23" s="86"/>
      <c r="Q23" s="125"/>
      <c r="R23" s="124"/>
      <c r="S23" s="132"/>
      <c r="T23" s="136">
        <v>29177.36</v>
      </c>
      <c r="U23" s="136" t="e">
        <v>#REF!</v>
      </c>
      <c r="V23" s="136">
        <v>25368.730000000003</v>
      </c>
      <c r="W23" s="136">
        <v>27372.160000000003</v>
      </c>
      <c r="X23" s="136" t="e">
        <v>#REF!</v>
      </c>
      <c r="Y23" s="136" t="e">
        <v>#REF!</v>
      </c>
      <c r="Z23" s="136" t="e">
        <v>#REF!</v>
      </c>
      <c r="AA23" s="136"/>
      <c r="AB23" s="127">
        <v>-0.4718911765558005</v>
      </c>
      <c r="AC23" s="127" t="e">
        <v>#REF!</v>
      </c>
      <c r="AD23" s="127">
        <v>-7.245115488858573</v>
      </c>
      <c r="AE23" s="127">
        <v>-7.2491399999998976</v>
      </c>
      <c r="AF23" s="127" t="e">
        <v>#REF!</v>
      </c>
      <c r="AG23" s="127" t="e">
        <v>#REF!</v>
      </c>
      <c r="AH23" s="127" t="e">
        <v>#REF!</v>
      </c>
      <c r="AI23" s="136"/>
      <c r="AJ23" s="136"/>
      <c r="AK23" s="136"/>
      <c r="AL23" s="127"/>
      <c r="AM23" s="127"/>
      <c r="AN23" s="127"/>
      <c r="AO23" s="127"/>
      <c r="AP23" s="127"/>
      <c r="AQ23" s="127"/>
      <c r="AR23" s="128"/>
      <c r="AS23" s="128"/>
      <c r="AT23" s="128"/>
      <c r="AU23" s="128"/>
      <c r="AV23" s="128"/>
      <c r="AW23" s="128"/>
      <c r="AX23" s="128"/>
      <c r="AY23" s="128"/>
      <c r="AZ23" s="128"/>
    </row>
    <row r="24" spans="2:52" ht="16.5">
      <c r="B24" s="116"/>
      <c r="C24" s="141" t="s">
        <v>92</v>
      </c>
      <c r="D24" s="136">
        <f>SUM(D16:D23)</f>
        <v>1477.27</v>
      </c>
      <c r="E24" s="137">
        <f>+SUM(E16:E23)</f>
        <v>2305.1921009481266</v>
      </c>
      <c r="F24" s="137">
        <f>+SUM(F16:F23)</f>
        <v>6021.48</v>
      </c>
      <c r="G24" s="136">
        <f>SUM(G16:G23)</f>
        <v>11130.59</v>
      </c>
      <c r="H24" s="137">
        <f>+SUM(H16:H23)</f>
        <v>29176.89</v>
      </c>
      <c r="I24" s="136">
        <f>+SUM(I16:I23)</f>
        <v>13458.399999999998</v>
      </c>
      <c r="J24" s="121">
        <f>+SUM(J16:J23)</f>
        <v>31383.0628</v>
      </c>
      <c r="K24" s="130">
        <v>2</v>
      </c>
      <c r="L24" s="123" t="s">
        <v>93</v>
      </c>
      <c r="M24" s="124"/>
      <c r="N24" s="125"/>
      <c r="O24" s="125"/>
      <c r="P24" s="86"/>
      <c r="Q24" s="125"/>
      <c r="R24" s="124"/>
      <c r="S24" s="132"/>
      <c r="T24" s="127">
        <v>0</v>
      </c>
      <c r="U24" s="127" t="e">
        <v>#REF!</v>
      </c>
      <c r="V24" s="127">
        <v>0</v>
      </c>
      <c r="W24" s="127">
        <v>0</v>
      </c>
      <c r="X24" s="127" t="e">
        <v>#REF!</v>
      </c>
      <c r="Y24" s="127" t="e">
        <v>#REF!</v>
      </c>
      <c r="Z24" s="127" t="e">
        <v>#REF!</v>
      </c>
      <c r="AA24" s="127"/>
      <c r="AB24" s="127">
        <v>0</v>
      </c>
      <c r="AC24" s="127" t="e">
        <v>#REF!</v>
      </c>
      <c r="AD24" s="127">
        <v>0</v>
      </c>
      <c r="AE24" s="127">
        <v>0</v>
      </c>
      <c r="AF24" s="127" t="e">
        <v>#REF!</v>
      </c>
      <c r="AG24" s="127" t="e">
        <v>#REF!</v>
      </c>
      <c r="AH24" s="127" t="e">
        <v>#REF!</v>
      </c>
      <c r="AI24" s="127"/>
      <c r="AJ24" s="127"/>
      <c r="AK24" s="127"/>
      <c r="AL24" s="139"/>
      <c r="AM24" s="139"/>
      <c r="AN24" s="152"/>
      <c r="AO24" s="139"/>
      <c r="AP24" s="139"/>
      <c r="AQ24" s="127"/>
      <c r="AR24" s="128"/>
      <c r="AS24" s="128"/>
      <c r="AT24" s="128"/>
      <c r="AU24" s="128"/>
      <c r="AV24" s="128"/>
      <c r="AW24" s="128"/>
      <c r="AX24" s="128"/>
      <c r="AY24" s="128"/>
      <c r="AZ24" s="128"/>
    </row>
    <row r="25" spans="2:64" ht="16.5">
      <c r="B25" s="140">
        <v>3</v>
      </c>
      <c r="C25" s="141" t="s">
        <v>94</v>
      </c>
      <c r="D25" s="141"/>
      <c r="E25" s="119"/>
      <c r="F25" s="143"/>
      <c r="G25" s="118"/>
      <c r="H25" s="119"/>
      <c r="I25" s="118"/>
      <c r="J25" s="121"/>
      <c r="K25" s="130"/>
      <c r="L25" s="131" t="s">
        <v>95</v>
      </c>
      <c r="M25" s="124"/>
      <c r="N25" s="153"/>
      <c r="O25" s="153"/>
      <c r="P25" s="153"/>
      <c r="Q25" s="153"/>
      <c r="R25" s="153"/>
      <c r="S25" s="154"/>
      <c r="T25" s="136">
        <v>-143.12000000000262</v>
      </c>
      <c r="U25" s="136" t="e">
        <v>#REF!</v>
      </c>
      <c r="V25" s="136">
        <v>413.03999999999724</v>
      </c>
      <c r="W25" s="136">
        <v>308.99999999999636</v>
      </c>
      <c r="X25" s="136" t="e">
        <v>#REF!</v>
      </c>
      <c r="Y25" s="136" t="e">
        <v>#REF!</v>
      </c>
      <c r="Z25" s="136" t="e">
        <v>#REF!</v>
      </c>
      <c r="AA25" s="136"/>
      <c r="AB25" s="127">
        <v>0.4699787765603105</v>
      </c>
      <c r="AC25" s="127" t="e">
        <v>#REF!</v>
      </c>
      <c r="AD25" s="127">
        <v>7.252233282329826</v>
      </c>
      <c r="AE25" s="127">
        <v>7.247980000000098</v>
      </c>
      <c r="AF25" s="127" t="e">
        <v>#REF!</v>
      </c>
      <c r="AG25" s="127" t="e">
        <v>#REF!</v>
      </c>
      <c r="AH25" s="127" t="e">
        <v>#REF!</v>
      </c>
      <c r="AI25" s="136"/>
      <c r="AJ25" s="136"/>
      <c r="AK25" s="136"/>
      <c r="AL25" s="136"/>
      <c r="AM25" s="136"/>
      <c r="AO25" s="128"/>
      <c r="AP25" s="128"/>
      <c r="AQ25" s="128"/>
      <c r="AR25" s="128"/>
      <c r="AS25" s="128"/>
      <c r="AT25" s="128"/>
      <c r="AU25" s="128"/>
      <c r="AV25" s="128"/>
      <c r="AW25" s="128"/>
      <c r="AX25" s="128"/>
      <c r="AY25" s="127"/>
      <c r="AZ25" s="127"/>
      <c r="BA25" s="127"/>
      <c r="BB25" s="127"/>
      <c r="BC25" s="127"/>
      <c r="BD25" s="127"/>
      <c r="BE25" s="127"/>
      <c r="BG25" s="127"/>
      <c r="BH25" s="127"/>
      <c r="BI25" s="127"/>
      <c r="BJ25" s="127"/>
      <c r="BK25" s="127"/>
      <c r="BL25" s="127"/>
    </row>
    <row r="26" spans="2:64" ht="16.5">
      <c r="B26" s="116"/>
      <c r="C26" s="141" t="s">
        <v>96</v>
      </c>
      <c r="D26" s="142">
        <f aca="true" t="shared" si="0" ref="D26:J26">D14-D24</f>
        <v>-410.97</v>
      </c>
      <c r="E26" s="137">
        <f t="shared" si="0"/>
        <v>2134.7678990518734</v>
      </c>
      <c r="F26" s="137">
        <f t="shared" si="0"/>
        <v>-314.2399999999998</v>
      </c>
      <c r="G26" s="142">
        <f t="shared" si="0"/>
        <v>-730.8400000000001</v>
      </c>
      <c r="H26" s="137">
        <f t="shared" si="0"/>
        <v>-142.65000000000146</v>
      </c>
      <c r="I26" s="136">
        <f t="shared" si="0"/>
        <v>-318.60999999999876</v>
      </c>
      <c r="J26" s="121">
        <f t="shared" si="0"/>
        <v>-555.5027999999984</v>
      </c>
      <c r="K26" s="130"/>
      <c r="L26" s="131" t="s">
        <v>97</v>
      </c>
      <c r="M26" s="124"/>
      <c r="N26" s="125"/>
      <c r="O26" s="125"/>
      <c r="P26" s="124"/>
      <c r="Q26" s="125"/>
      <c r="R26" s="124"/>
      <c r="S26" s="132"/>
      <c r="T26" s="127">
        <v>574.83</v>
      </c>
      <c r="U26" s="127" t="e">
        <v>#REF!</v>
      </c>
      <c r="V26" s="127">
        <v>481.11</v>
      </c>
      <c r="W26" s="127">
        <v>224.59</v>
      </c>
      <c r="X26" s="127" t="e">
        <v>#REF!</v>
      </c>
      <c r="Y26" s="127" t="e">
        <v>#REF!</v>
      </c>
      <c r="Z26" s="127" t="e">
        <v>#REF!</v>
      </c>
      <c r="AA26" s="127"/>
      <c r="AB26" s="127">
        <v>-0.0038700000000062573</v>
      </c>
      <c r="AC26" s="127" t="e">
        <v>#REF!</v>
      </c>
      <c r="AD26" s="127">
        <v>-0.0009457671234258669</v>
      </c>
      <c r="AE26" s="127">
        <v>0.004889999999988959</v>
      </c>
      <c r="AF26" s="127" t="e">
        <v>#REF!</v>
      </c>
      <c r="AG26" s="127" t="e">
        <v>#REF!</v>
      </c>
      <c r="AH26" s="127" t="e">
        <v>#REF!</v>
      </c>
      <c r="AI26" s="127"/>
      <c r="AJ26" s="127"/>
      <c r="AK26" s="127"/>
      <c r="AL26" s="127"/>
      <c r="AM26" s="127"/>
      <c r="AN26" s="127"/>
      <c r="AO26" s="127"/>
      <c r="AP26" s="127"/>
      <c r="AQ26" s="128"/>
      <c r="AR26" s="128"/>
      <c r="AS26" s="128"/>
      <c r="AT26" s="128"/>
      <c r="AU26" s="128"/>
      <c r="AV26" s="128"/>
      <c r="AW26" s="128"/>
      <c r="AX26" s="128"/>
      <c r="AY26" s="127"/>
      <c r="AZ26" s="127"/>
      <c r="BA26" s="127"/>
      <c r="BB26" s="127"/>
      <c r="BC26" s="127"/>
      <c r="BD26" s="127"/>
      <c r="BE26" s="127"/>
      <c r="BG26" s="127"/>
      <c r="BH26" s="127"/>
      <c r="BI26" s="127"/>
      <c r="BJ26" s="127"/>
      <c r="BK26" s="127"/>
      <c r="BL26" s="127"/>
    </row>
    <row r="27" spans="2:64" ht="16.5">
      <c r="B27" s="116">
        <v>4</v>
      </c>
      <c r="C27" s="117" t="s">
        <v>98</v>
      </c>
      <c r="D27" s="136">
        <v>176.56</v>
      </c>
      <c r="E27" s="137">
        <v>228.35</v>
      </c>
      <c r="F27" s="120">
        <f>ROUND(128.406248985067,2)</f>
        <v>128.41</v>
      </c>
      <c r="G27" s="136">
        <v>729.32</v>
      </c>
      <c r="H27" s="137">
        <f>ROUND(574.82613,2)</f>
        <v>574.83</v>
      </c>
      <c r="I27" s="136">
        <v>373.1</v>
      </c>
      <c r="J27" s="121">
        <v>454.33</v>
      </c>
      <c r="K27" s="130"/>
      <c r="L27" s="131" t="s">
        <v>74</v>
      </c>
      <c r="M27" s="124">
        <v>100.54621836907839</v>
      </c>
      <c r="N27" s="125">
        <v>2135.1</v>
      </c>
      <c r="O27" s="125">
        <v>-269.15903386953926</v>
      </c>
      <c r="P27" s="124">
        <v>-234.67</v>
      </c>
      <c r="Q27" s="125">
        <v>-237.86333558459066</v>
      </c>
      <c r="R27" s="124">
        <v>104.83</v>
      </c>
      <c r="S27" s="132">
        <v>-271.74</v>
      </c>
      <c r="T27" s="136">
        <v>431.7099999999974</v>
      </c>
      <c r="U27" s="136" t="e">
        <v>#REF!</v>
      </c>
      <c r="V27" s="136">
        <v>894.1499999999972</v>
      </c>
      <c r="W27" s="136">
        <v>533.5899999999964</v>
      </c>
      <c r="X27" s="136" t="e">
        <v>#REF!</v>
      </c>
      <c r="Y27" s="136" t="e">
        <v>#REF!</v>
      </c>
      <c r="Z27" s="136" t="e">
        <v>#REF!</v>
      </c>
      <c r="AA27" s="136"/>
      <c r="AB27" s="127">
        <v>0.47000000000258524</v>
      </c>
      <c r="AC27" s="127" t="e">
        <v>#REF!</v>
      </c>
      <c r="AD27" s="127">
        <v>7.2512875152064</v>
      </c>
      <c r="AE27" s="127">
        <v>7.25287000000003</v>
      </c>
      <c r="AF27" s="127" t="e">
        <v>#REF!</v>
      </c>
      <c r="AG27" s="127" t="e">
        <v>#REF!</v>
      </c>
      <c r="AH27" s="127" t="e">
        <v>#REF!</v>
      </c>
      <c r="AI27" s="136"/>
      <c r="AJ27" s="136"/>
      <c r="AK27" s="137"/>
      <c r="AL27" s="127"/>
      <c r="AM27" s="127"/>
      <c r="AN27" s="127"/>
      <c r="AO27" s="127"/>
      <c r="AP27" s="127"/>
      <c r="AQ27" s="127"/>
      <c r="AR27" s="128"/>
      <c r="AS27" s="128"/>
      <c r="AT27" s="128"/>
      <c r="AU27" s="128"/>
      <c r="AV27" s="128"/>
      <c r="AW27" s="128"/>
      <c r="AX27" s="128"/>
      <c r="AY27" s="127"/>
      <c r="AZ27" s="127"/>
      <c r="BA27" s="127"/>
      <c r="BB27" s="127"/>
      <c r="BC27" s="127"/>
      <c r="BD27" s="127"/>
      <c r="BE27" s="127"/>
      <c r="BG27" s="127"/>
      <c r="BH27" s="127"/>
      <c r="BI27" s="127"/>
      <c r="BJ27" s="127"/>
      <c r="BK27" s="127"/>
      <c r="BL27" s="127"/>
    </row>
    <row r="28" spans="2:64" ht="16.5">
      <c r="B28" s="140">
        <v>5</v>
      </c>
      <c r="C28" s="141" t="s">
        <v>99</v>
      </c>
      <c r="D28" s="136">
        <f>D26+D27</f>
        <v>-234.41000000000003</v>
      </c>
      <c r="E28" s="137">
        <f>+E26+E27</f>
        <v>2363.1178990518733</v>
      </c>
      <c r="F28" s="137">
        <f>F26+F27</f>
        <v>-185.82999999999979</v>
      </c>
      <c r="G28" s="136">
        <f>G26+G27</f>
        <v>-1.5200000000000955</v>
      </c>
      <c r="H28" s="137">
        <f>+H26+H27</f>
        <v>432.1799999999986</v>
      </c>
      <c r="I28" s="136">
        <f>+I26+I27</f>
        <v>54.49000000000126</v>
      </c>
      <c r="J28" s="121">
        <f>+J26+J27</f>
        <v>-101.1727999999984</v>
      </c>
      <c r="K28" s="130"/>
      <c r="L28" s="131" t="s">
        <v>100</v>
      </c>
      <c r="M28" s="124">
        <v>9.934489999999997</v>
      </c>
      <c r="N28" s="125">
        <v>-26.44</v>
      </c>
      <c r="O28" s="125">
        <v>-4.3659834063823695</v>
      </c>
      <c r="P28" s="124">
        <v>-37.67</v>
      </c>
      <c r="Q28" s="125">
        <v>-27.66750340638237</v>
      </c>
      <c r="R28" s="124">
        <f>-ROUND(37.665709410698,2)</f>
        <v>-37.67</v>
      </c>
      <c r="S28" s="132">
        <v>-27.67</v>
      </c>
      <c r="T28" s="127">
        <v>618.76</v>
      </c>
      <c r="U28" s="127" t="e">
        <v>#REF!</v>
      </c>
      <c r="V28" s="127">
        <v>503.09</v>
      </c>
      <c r="W28" s="127">
        <v>569.49</v>
      </c>
      <c r="X28" s="127" t="e">
        <v>#REF!</v>
      </c>
      <c r="Y28" s="127" t="e">
        <v>#REF!</v>
      </c>
      <c r="Z28" s="127" t="e">
        <v>#REF!</v>
      </c>
      <c r="AA28" s="127"/>
      <c r="AB28" s="127">
        <v>-0.004539799999975003</v>
      </c>
      <c r="AC28" s="127" t="e">
        <v>#REF!</v>
      </c>
      <c r="AD28" s="127">
        <v>-0.0009224861298093856</v>
      </c>
      <c r="AE28" s="127">
        <v>-0.003929999999968459</v>
      </c>
      <c r="AF28" s="127" t="e">
        <v>#REF!</v>
      </c>
      <c r="AG28" s="127" t="e">
        <v>#REF!</v>
      </c>
      <c r="AH28" s="127" t="e">
        <v>#REF!</v>
      </c>
      <c r="AI28" s="127"/>
      <c r="AJ28" s="127"/>
      <c r="AK28" s="139"/>
      <c r="AL28" s="127"/>
      <c r="AM28" s="127"/>
      <c r="AN28" s="127"/>
      <c r="AO28" s="127"/>
      <c r="AP28" s="127"/>
      <c r="AQ28" s="128"/>
      <c r="AR28" s="128"/>
      <c r="AS28" s="128"/>
      <c r="AT28" s="128"/>
      <c r="AU28" s="128"/>
      <c r="AV28" s="128"/>
      <c r="AW28" s="128"/>
      <c r="AX28" s="128"/>
      <c r="AY28" s="127"/>
      <c r="AZ28" s="127"/>
      <c r="BA28" s="127"/>
      <c r="BB28" s="127"/>
      <c r="BC28" s="127"/>
      <c r="BD28" s="127"/>
      <c r="BE28" s="127"/>
      <c r="BG28" s="127"/>
      <c r="BH28" s="127"/>
      <c r="BI28" s="127"/>
      <c r="BJ28" s="127"/>
      <c r="BK28" s="127"/>
      <c r="BL28" s="127"/>
    </row>
    <row r="29" spans="2:64" ht="16.5">
      <c r="B29" s="116">
        <v>6</v>
      </c>
      <c r="C29" s="117" t="s">
        <v>101</v>
      </c>
      <c r="D29" s="136">
        <v>119.8</v>
      </c>
      <c r="E29" s="137">
        <v>242.6</v>
      </c>
      <c r="F29" s="120">
        <f>ROUND(197.01080579726,2)</f>
        <v>197.01</v>
      </c>
      <c r="G29" s="136">
        <v>770.89</v>
      </c>
      <c r="H29" s="137">
        <f>ROUND(618.7554602,2)</f>
        <v>618.76</v>
      </c>
      <c r="I29" s="136">
        <v>960.71</v>
      </c>
      <c r="J29" s="121">
        <f>66443832/10^5</f>
        <v>664.43832</v>
      </c>
      <c r="K29" s="130"/>
      <c r="L29" s="131" t="s">
        <v>78</v>
      </c>
      <c r="M29" s="124">
        <v>-51.28017835325083</v>
      </c>
      <c r="N29" s="125">
        <v>-16.1</v>
      </c>
      <c r="O29" s="125">
        <v>-5.954498777929521</v>
      </c>
      <c r="P29" s="124">
        <v>-73.89</v>
      </c>
      <c r="Q29" s="125">
        <v>14.94791317018766</v>
      </c>
      <c r="R29" s="124">
        <v>-54.15</v>
      </c>
      <c r="S29" s="132">
        <v>14.95</v>
      </c>
      <c r="T29" s="136">
        <v>-187.05000000000257</v>
      </c>
      <c r="U29" s="136" t="e">
        <v>#REF!</v>
      </c>
      <c r="V29" s="136">
        <v>391.0599999999973</v>
      </c>
      <c r="W29" s="136">
        <v>-35.900000000003615</v>
      </c>
      <c r="X29" s="136" t="e">
        <v>#REF!</v>
      </c>
      <c r="Y29" s="136" t="e">
        <v>#REF!</v>
      </c>
      <c r="Z29" s="136" t="e">
        <v>#REF!</v>
      </c>
      <c r="AA29" s="136"/>
      <c r="AB29" s="127">
        <v>0.4700000000025568</v>
      </c>
      <c r="AC29" s="127" t="e">
        <v>#REF!</v>
      </c>
      <c r="AD29" s="127">
        <v>7.252210001336209</v>
      </c>
      <c r="AE29" s="127">
        <v>7.246799999999997</v>
      </c>
      <c r="AF29" s="127" t="e">
        <v>#REF!</v>
      </c>
      <c r="AG29" s="127" t="e">
        <v>#REF!</v>
      </c>
      <c r="AH29" s="127" t="e">
        <v>#REF!</v>
      </c>
      <c r="AI29" s="136"/>
      <c r="AJ29" s="136"/>
      <c r="AK29" s="137"/>
      <c r="AL29" s="127"/>
      <c r="AM29" s="127"/>
      <c r="AN29" s="127"/>
      <c r="AO29" s="127"/>
      <c r="AP29" s="127"/>
      <c r="AQ29" s="127"/>
      <c r="AR29" s="128"/>
      <c r="AS29" s="128"/>
      <c r="AT29" s="128"/>
      <c r="AU29" s="128"/>
      <c r="AV29" s="128"/>
      <c r="AW29" s="128"/>
      <c r="AX29" s="128"/>
      <c r="AY29" s="127"/>
      <c r="AZ29" s="127"/>
      <c r="BA29" s="127"/>
      <c r="BB29" s="127"/>
      <c r="BC29" s="127"/>
      <c r="BD29" s="127"/>
      <c r="BE29" s="127"/>
      <c r="BG29" s="127"/>
      <c r="BH29" s="127"/>
      <c r="BI29" s="127"/>
      <c r="BJ29" s="127"/>
      <c r="BK29" s="127"/>
      <c r="BL29" s="127"/>
    </row>
    <row r="30" spans="2:64" ht="16.5">
      <c r="B30" s="140">
        <v>7</v>
      </c>
      <c r="C30" s="141" t="s">
        <v>102</v>
      </c>
      <c r="D30" s="142">
        <f>D28-D29</f>
        <v>-354.21000000000004</v>
      </c>
      <c r="E30" s="137">
        <f>E28-E29</f>
        <v>2120.5178990518734</v>
      </c>
      <c r="F30" s="137">
        <f>F28-F29</f>
        <v>-382.8399999999998</v>
      </c>
      <c r="G30" s="142">
        <f>G28-G29</f>
        <v>-772.4100000000001</v>
      </c>
      <c r="H30" s="137">
        <f>H28-H29</f>
        <v>-186.5800000000014</v>
      </c>
      <c r="I30" s="136">
        <f>+I28-I29</f>
        <v>-906.2199999999988</v>
      </c>
      <c r="J30" s="121">
        <f>J28-J29</f>
        <v>-765.6111199999984</v>
      </c>
      <c r="K30" s="130"/>
      <c r="L30" s="144" t="s">
        <v>80</v>
      </c>
      <c r="M30" s="124">
        <v>0</v>
      </c>
      <c r="N30" s="125">
        <v>0</v>
      </c>
      <c r="O30" s="125">
        <v>0</v>
      </c>
      <c r="P30" s="124">
        <v>0</v>
      </c>
      <c r="Q30" s="125">
        <v>0</v>
      </c>
      <c r="R30" s="124">
        <f>ROUND(52.7844123,2)</f>
        <v>52.78</v>
      </c>
      <c r="S30" s="132">
        <v>-257.4</v>
      </c>
      <c r="T30" s="127">
        <v>0</v>
      </c>
      <c r="U30" s="127" t="e">
        <v>#REF!</v>
      </c>
      <c r="V30" s="127">
        <v>0</v>
      </c>
      <c r="W30" s="127">
        <v>0</v>
      </c>
      <c r="X30" s="127" t="e">
        <v>#REF!</v>
      </c>
      <c r="Y30" s="127" t="e">
        <v>#REF!</v>
      </c>
      <c r="Z30" s="127" t="e">
        <v>#REF!</v>
      </c>
      <c r="AA30" s="127"/>
      <c r="AB30" s="127">
        <v>0</v>
      </c>
      <c r="AC30" s="127" t="e">
        <v>#REF!</v>
      </c>
      <c r="AD30" s="127">
        <v>0</v>
      </c>
      <c r="AE30" s="127">
        <v>0</v>
      </c>
      <c r="AF30" s="127" t="e">
        <v>#REF!</v>
      </c>
      <c r="AG30" s="127" t="e">
        <v>#REF!</v>
      </c>
      <c r="AH30" s="127" t="e">
        <v>#REF!</v>
      </c>
      <c r="AI30" s="127"/>
      <c r="AJ30" s="127"/>
      <c r="AK30" s="127"/>
      <c r="AL30" s="127"/>
      <c r="AM30" s="127"/>
      <c r="AN30" s="127"/>
      <c r="AO30" s="127"/>
      <c r="AP30" s="127"/>
      <c r="AQ30" s="128"/>
      <c r="AR30" s="128"/>
      <c r="AS30" s="128"/>
      <c r="AT30" s="128"/>
      <c r="AU30" s="128"/>
      <c r="AV30" s="128"/>
      <c r="AW30" s="128"/>
      <c r="AX30" s="128"/>
      <c r="AY30" s="124"/>
      <c r="AZ30" s="124"/>
      <c r="BA30" s="124"/>
      <c r="BB30" s="124"/>
      <c r="BC30" s="124"/>
      <c r="BD30" s="124"/>
      <c r="BE30" s="124"/>
      <c r="BG30" s="127"/>
      <c r="BH30" s="127"/>
      <c r="BI30" s="127"/>
      <c r="BJ30" s="127"/>
      <c r="BK30" s="127"/>
      <c r="BL30" s="127"/>
    </row>
    <row r="31" spans="1:64" ht="16.5">
      <c r="A31" s="127"/>
      <c r="B31" s="116">
        <v>8</v>
      </c>
      <c r="C31" s="117" t="s">
        <v>103</v>
      </c>
      <c r="D31" s="142">
        <v>0</v>
      </c>
      <c r="E31" s="137">
        <v>0</v>
      </c>
      <c r="F31" s="120">
        <v>0</v>
      </c>
      <c r="G31" s="136">
        <v>0</v>
      </c>
      <c r="H31" s="137">
        <v>0</v>
      </c>
      <c r="I31" s="136">
        <v>0</v>
      </c>
      <c r="J31" s="121">
        <v>0</v>
      </c>
      <c r="K31" s="130"/>
      <c r="L31" s="131" t="s">
        <v>82</v>
      </c>
      <c r="M31" s="124">
        <v>151.18246014497396</v>
      </c>
      <c r="N31" s="125">
        <f>148.98+0.01</f>
        <v>148.98999999999998</v>
      </c>
      <c r="O31" s="125">
        <v>183.00871940278518</v>
      </c>
      <c r="P31" s="124">
        <v>625.68</v>
      </c>
      <c r="Q31" s="125">
        <v>646.9818632141321</v>
      </c>
      <c r="R31" s="124">
        <f>ROUND(625.896177559294,2)-0.01</f>
        <v>625.89</v>
      </c>
      <c r="S31" s="132">
        <v>648.07</v>
      </c>
      <c r="T31" s="136">
        <v>-187.05000000000257</v>
      </c>
      <c r="U31" s="136" t="e">
        <v>#REF!</v>
      </c>
      <c r="V31" s="136">
        <v>391.0599999999973</v>
      </c>
      <c r="W31" s="136">
        <v>-35.900000000003615</v>
      </c>
      <c r="X31" s="136" t="e">
        <v>#REF!</v>
      </c>
      <c r="Y31" s="136" t="e">
        <v>#REF!</v>
      </c>
      <c r="Z31" s="136" t="e">
        <v>#REF!</v>
      </c>
      <c r="AA31" s="136"/>
      <c r="AB31" s="127">
        <v>0.4700000000025568</v>
      </c>
      <c r="AC31" s="127" t="e">
        <v>#REF!</v>
      </c>
      <c r="AD31" s="127">
        <v>7.252210001336209</v>
      </c>
      <c r="AE31" s="127">
        <v>7.246799999999997</v>
      </c>
      <c r="AF31" s="127" t="e">
        <v>#REF!</v>
      </c>
      <c r="AG31" s="127" t="e">
        <v>#REF!</v>
      </c>
      <c r="AH31" s="127" t="e">
        <v>#REF!</v>
      </c>
      <c r="AI31" s="136"/>
      <c r="AJ31" s="136"/>
      <c r="AK31" s="136"/>
      <c r="AL31" s="127"/>
      <c r="AM31" s="127"/>
      <c r="AN31" s="127"/>
      <c r="AO31" s="127"/>
      <c r="AP31" s="127"/>
      <c r="AQ31" s="155"/>
      <c r="AR31" s="128"/>
      <c r="AS31" s="128"/>
      <c r="AT31" s="128"/>
      <c r="AU31" s="128"/>
      <c r="AV31" s="128"/>
      <c r="AW31" s="128"/>
      <c r="AX31" s="128"/>
      <c r="AY31" s="127"/>
      <c r="AZ31" s="127"/>
      <c r="BA31" s="127"/>
      <c r="BB31" s="127"/>
      <c r="BC31" s="127"/>
      <c r="BD31" s="127"/>
      <c r="BE31" s="127"/>
      <c r="BG31" s="127"/>
      <c r="BH31" s="127"/>
      <c r="BI31" s="127"/>
      <c r="BJ31" s="127"/>
      <c r="BK31" s="127"/>
      <c r="BL31" s="127"/>
    </row>
    <row r="32" spans="2:57" ht="16.5">
      <c r="B32" s="140">
        <v>9</v>
      </c>
      <c r="C32" s="141" t="s">
        <v>104</v>
      </c>
      <c r="D32" s="142">
        <f>D30-D31</f>
        <v>-354.21000000000004</v>
      </c>
      <c r="E32" s="137">
        <v>2120.515716121882</v>
      </c>
      <c r="F32" s="137">
        <f>F30</f>
        <v>-382.8399999999998</v>
      </c>
      <c r="G32" s="142">
        <f>G30-G31</f>
        <v>-772.4100000000001</v>
      </c>
      <c r="H32" s="137">
        <f>H30</f>
        <v>-186.5800000000014</v>
      </c>
      <c r="I32" s="136">
        <f>+I30</f>
        <v>-906.2199999999988</v>
      </c>
      <c r="J32" s="121">
        <f>J30</f>
        <v>-765.6111199999984</v>
      </c>
      <c r="K32" s="130"/>
      <c r="L32" s="131" t="s">
        <v>84</v>
      </c>
      <c r="M32" s="124">
        <f>SUM(M27:M31)</f>
        <v>210.3829901608015</v>
      </c>
      <c r="N32" s="125">
        <f>+SUM(N27:N31)</f>
        <v>2241.5499999999997</v>
      </c>
      <c r="O32" s="125">
        <v>-96.470796651066</v>
      </c>
      <c r="P32" s="124">
        <f>SUM(P27:P31)</f>
        <v>279.45</v>
      </c>
      <c r="Q32" s="125">
        <v>396.3989373933467</v>
      </c>
      <c r="R32" s="124">
        <f>SUM(R27:R31)</f>
        <v>691.68</v>
      </c>
      <c r="S32" s="132">
        <v>106.21000000000004</v>
      </c>
      <c r="T32" s="127">
        <v>0</v>
      </c>
      <c r="U32" s="127" t="e">
        <v>#REF!</v>
      </c>
      <c r="V32" s="127">
        <v>0</v>
      </c>
      <c r="W32" s="127">
        <v>0</v>
      </c>
      <c r="X32" s="127" t="e">
        <v>#REF!</v>
      </c>
      <c r="Y32" s="127" t="e">
        <v>#REF!</v>
      </c>
      <c r="Z32" s="127" t="e">
        <v>#REF!</v>
      </c>
      <c r="AA32" s="127"/>
      <c r="AB32" s="127">
        <v>0</v>
      </c>
      <c r="AC32" s="127" t="e">
        <v>#REF!</v>
      </c>
      <c r="AD32" s="127">
        <v>0</v>
      </c>
      <c r="AE32" s="127">
        <v>0</v>
      </c>
      <c r="AF32" s="127" t="e">
        <v>#REF!</v>
      </c>
      <c r="AG32" s="127" t="e">
        <v>#REF!</v>
      </c>
      <c r="AH32" s="127" t="e">
        <v>#REF!</v>
      </c>
      <c r="AI32" s="127"/>
      <c r="AJ32" s="127"/>
      <c r="AK32" s="127"/>
      <c r="AL32" s="127"/>
      <c r="AM32" s="127"/>
      <c r="AN32" s="127"/>
      <c r="AO32" s="127"/>
      <c r="AP32" s="127"/>
      <c r="AQ32" s="128"/>
      <c r="AR32" s="128"/>
      <c r="AS32" s="128"/>
      <c r="AT32" s="128"/>
      <c r="AU32" s="128"/>
      <c r="AV32" s="128"/>
      <c r="AW32" s="128"/>
      <c r="AX32" s="128"/>
      <c r="AY32" s="127"/>
      <c r="AZ32" s="127"/>
      <c r="BA32" s="127"/>
      <c r="BB32" s="127"/>
      <c r="BC32" s="127"/>
      <c r="BD32" s="127"/>
      <c r="BE32" s="127"/>
    </row>
    <row r="33" spans="2:64" ht="16.5">
      <c r="B33" s="116"/>
      <c r="C33" s="141"/>
      <c r="D33" s="141"/>
      <c r="E33" s="137"/>
      <c r="F33" s="143"/>
      <c r="G33" s="136"/>
      <c r="H33" s="137"/>
      <c r="I33" s="136"/>
      <c r="J33" s="121"/>
      <c r="K33" s="156"/>
      <c r="L33" s="157"/>
      <c r="M33" s="124"/>
      <c r="N33" s="117"/>
      <c r="O33" s="78"/>
      <c r="P33" s="141"/>
      <c r="Q33" s="117"/>
      <c r="R33" s="141"/>
      <c r="S33" s="158"/>
      <c r="T33" s="159">
        <v>-406.6700000000026</v>
      </c>
      <c r="U33" s="159" t="e">
        <v>#REF!</v>
      </c>
      <c r="V33" s="159">
        <v>225.1699999999973</v>
      </c>
      <c r="W33" s="159">
        <v>-35.900000000003615</v>
      </c>
      <c r="X33" s="159" t="e">
        <v>#REF!</v>
      </c>
      <c r="Y33" s="159" t="e">
        <v>#REF!</v>
      </c>
      <c r="Z33" s="159" t="e">
        <v>#REF!</v>
      </c>
      <c r="AA33" s="159"/>
      <c r="AB33" s="127">
        <v>0.4700000000025284</v>
      </c>
      <c r="AC33" s="127" t="e">
        <v>#REF!</v>
      </c>
      <c r="AD33" s="127">
        <v>7.2500000000027</v>
      </c>
      <c r="AE33" s="127">
        <v>7.246799999999997</v>
      </c>
      <c r="AF33" s="127" t="e">
        <v>#REF!</v>
      </c>
      <c r="AG33" s="127" t="e">
        <v>#REF!</v>
      </c>
      <c r="AH33" s="127" t="e">
        <v>#REF!</v>
      </c>
      <c r="AI33" s="159"/>
      <c r="AJ33" s="159"/>
      <c r="AK33" s="159"/>
      <c r="AL33" s="127"/>
      <c r="AM33" s="159"/>
      <c r="AO33" s="128"/>
      <c r="AP33" s="128"/>
      <c r="AQ33" s="128"/>
      <c r="AR33" s="128"/>
      <c r="AS33" s="128"/>
      <c r="AT33" s="128"/>
      <c r="AU33" s="128"/>
      <c r="AV33" s="128"/>
      <c r="AW33" s="128"/>
      <c r="AX33" s="128"/>
      <c r="AY33" s="127"/>
      <c r="AZ33" s="127"/>
      <c r="BA33" s="127"/>
      <c r="BB33" s="127"/>
      <c r="BC33" s="127"/>
      <c r="BD33" s="127"/>
      <c r="BE33" s="127"/>
      <c r="BG33" s="127"/>
      <c r="BH33" s="127"/>
      <c r="BI33" s="127"/>
      <c r="BJ33" s="127"/>
      <c r="BK33" s="127"/>
      <c r="BL33" s="127"/>
    </row>
    <row r="34" spans="2:52" ht="16.5">
      <c r="B34" s="140">
        <v>10</v>
      </c>
      <c r="C34" s="141" t="s">
        <v>105</v>
      </c>
      <c r="D34" s="159">
        <f>D32</f>
        <v>-354.21000000000004</v>
      </c>
      <c r="E34" s="160">
        <v>2120.515716121882</v>
      </c>
      <c r="F34" s="120">
        <v>-419.53</v>
      </c>
      <c r="G34" s="159">
        <f>G32-G38</f>
        <v>-774.7600000000001</v>
      </c>
      <c r="H34" s="137">
        <v>-406.20000000000005</v>
      </c>
      <c r="I34" s="136">
        <f>+I32</f>
        <v>-906.2199999999988</v>
      </c>
      <c r="J34" s="121">
        <f>J32</f>
        <v>-765.6111199999984</v>
      </c>
      <c r="K34" s="156"/>
      <c r="L34" s="131" t="s">
        <v>106</v>
      </c>
      <c r="M34" s="124">
        <v>119.79999999999997</v>
      </c>
      <c r="N34" s="125">
        <v>242.6</v>
      </c>
      <c r="O34" s="125">
        <v>197.01080579726033</v>
      </c>
      <c r="P34" s="124">
        <f>G29</f>
        <v>770.89</v>
      </c>
      <c r="Q34" s="125">
        <v>618.7554602</v>
      </c>
      <c r="R34" s="124">
        <f>ROUND(960.706246100011,2)</f>
        <v>960.71</v>
      </c>
      <c r="S34" s="132">
        <v>664.44</v>
      </c>
      <c r="T34" s="127">
        <v>-123.73</v>
      </c>
      <c r="U34" s="127" t="e">
        <v>#REF!</v>
      </c>
      <c r="V34" s="127">
        <v>54.22</v>
      </c>
      <c r="W34" s="127">
        <v>108.27</v>
      </c>
      <c r="X34" s="127" t="e">
        <v>#REF!</v>
      </c>
      <c r="Y34" s="127" t="e">
        <v>#REF!</v>
      </c>
      <c r="Z34" s="127" t="e">
        <v>#REF!</v>
      </c>
      <c r="AA34" s="127"/>
      <c r="AB34" s="127">
        <v>0</v>
      </c>
      <c r="AC34" s="127" t="e">
        <v>#REF!</v>
      </c>
      <c r="AD34" s="127">
        <v>0</v>
      </c>
      <c r="AE34" s="127">
        <v>0</v>
      </c>
      <c r="AF34" s="127" t="e">
        <v>#REF!</v>
      </c>
      <c r="AG34" s="127" t="e">
        <v>#REF!</v>
      </c>
      <c r="AH34" s="127" t="e">
        <v>#REF!</v>
      </c>
      <c r="AI34" s="127"/>
      <c r="AJ34" s="127"/>
      <c r="AK34" s="127"/>
      <c r="AL34" s="127"/>
      <c r="AM34" s="127"/>
      <c r="AN34" s="127"/>
      <c r="AO34" s="127"/>
      <c r="AP34" s="127"/>
      <c r="AQ34" s="128"/>
      <c r="AR34" s="128"/>
      <c r="AS34" s="128"/>
      <c r="AT34" s="128"/>
      <c r="AU34" s="128"/>
      <c r="AV34" s="128"/>
      <c r="AW34" s="128"/>
      <c r="AX34" s="128"/>
      <c r="AY34" s="128"/>
      <c r="AZ34" s="128"/>
    </row>
    <row r="35" spans="2:64" ht="16.5">
      <c r="B35" s="116">
        <v>11</v>
      </c>
      <c r="C35" s="117" t="s">
        <v>107</v>
      </c>
      <c r="D35" s="136">
        <v>0</v>
      </c>
      <c r="E35" s="137">
        <v>0</v>
      </c>
      <c r="F35" s="120">
        <f>-ROUND(124.641023703054,2)</f>
        <v>-124.64</v>
      </c>
      <c r="G35" s="136">
        <v>-93.99</v>
      </c>
      <c r="H35" s="137">
        <v>-123.72999999999999</v>
      </c>
      <c r="I35" s="136">
        <v>-51.91</v>
      </c>
      <c r="J35" s="121">
        <f>-ROUND(3122680/10^5,2)</f>
        <v>-31.23</v>
      </c>
      <c r="K35" s="147"/>
      <c r="L35" s="131" t="s">
        <v>108</v>
      </c>
      <c r="M35" s="124"/>
      <c r="N35" s="125"/>
      <c r="O35" s="125"/>
      <c r="P35" s="124"/>
      <c r="Q35" s="125"/>
      <c r="R35" s="124"/>
      <c r="S35" s="132"/>
      <c r="T35" s="136">
        <v>-282.94000000000256</v>
      </c>
      <c r="U35" s="136" t="e">
        <v>#REF!</v>
      </c>
      <c r="V35" s="136">
        <v>170.9499999999973</v>
      </c>
      <c r="W35" s="136">
        <v>-144.1700000000036</v>
      </c>
      <c r="X35" s="136" t="e">
        <v>#REF!</v>
      </c>
      <c r="Y35" s="136" t="e">
        <v>#REF!</v>
      </c>
      <c r="Z35" s="136" t="e">
        <v>#REF!</v>
      </c>
      <c r="AA35" s="136"/>
      <c r="AB35" s="127">
        <v>0.4700000000025284</v>
      </c>
      <c r="AC35" s="127" t="e">
        <v>#REF!</v>
      </c>
      <c r="AD35" s="127">
        <v>7.2500000000027</v>
      </c>
      <c r="AE35" s="127">
        <v>7.246799999999979</v>
      </c>
      <c r="AF35" s="127" t="e">
        <v>#REF!</v>
      </c>
      <c r="AG35" s="127" t="e">
        <v>#REF!</v>
      </c>
      <c r="AH35" s="127" t="e">
        <v>#REF!</v>
      </c>
      <c r="AI35" s="136"/>
      <c r="AJ35" s="136"/>
      <c r="AK35" s="125"/>
      <c r="AL35" s="127"/>
      <c r="AM35" s="127"/>
      <c r="AN35" s="127"/>
      <c r="AO35" s="127"/>
      <c r="AP35" s="127"/>
      <c r="AQ35" s="127"/>
      <c r="AR35" s="128"/>
      <c r="AS35" s="128"/>
      <c r="AT35" s="128"/>
      <c r="AU35" s="128"/>
      <c r="AV35" s="128"/>
      <c r="AW35" s="128"/>
      <c r="AX35" s="128"/>
      <c r="AY35" s="124"/>
      <c r="AZ35" s="124"/>
      <c r="BA35" s="124"/>
      <c r="BB35" s="124"/>
      <c r="BC35" s="124"/>
      <c r="BD35" s="124"/>
      <c r="BE35" s="124"/>
      <c r="BG35" s="127"/>
      <c r="BH35" s="127"/>
      <c r="BI35" s="127"/>
      <c r="BJ35" s="127"/>
      <c r="BK35" s="127"/>
      <c r="BL35" s="127"/>
    </row>
    <row r="36" spans="2:52" ht="16.5">
      <c r="B36" s="140">
        <v>12</v>
      </c>
      <c r="C36" s="141" t="s">
        <v>109</v>
      </c>
      <c r="D36" s="136">
        <f>D34-D35</f>
        <v>-354.21000000000004</v>
      </c>
      <c r="E36" s="137">
        <v>2120.515716121882</v>
      </c>
      <c r="F36" s="120">
        <f>F34-F35</f>
        <v>-294.89</v>
      </c>
      <c r="G36" s="136">
        <f>G34-G35</f>
        <v>-680.7700000000001</v>
      </c>
      <c r="H36" s="137">
        <f>H34-H35</f>
        <v>-282.47</v>
      </c>
      <c r="I36" s="136">
        <f>I34-I35</f>
        <v>-854.3099999999988</v>
      </c>
      <c r="J36" s="121">
        <f>+J34-J35</f>
        <v>-734.3811199999984</v>
      </c>
      <c r="K36" s="161"/>
      <c r="L36" s="131" t="s">
        <v>110</v>
      </c>
      <c r="M36" s="124">
        <v>444.7916806029522</v>
      </c>
      <c r="N36" s="125">
        <v>-121.57</v>
      </c>
      <c r="O36" s="125">
        <v>89.36049404061332</v>
      </c>
      <c r="P36" s="124">
        <v>280.9675370625048</v>
      </c>
      <c r="Q36" s="125">
        <v>-35.76717138320457</v>
      </c>
      <c r="R36" s="124">
        <v>637.1879110625048</v>
      </c>
      <c r="S36" s="132">
        <f>207.37+0.01</f>
        <v>207.38</v>
      </c>
      <c r="T36" s="127">
        <v>0</v>
      </c>
      <c r="U36" s="127" t="e">
        <v>#REF!</v>
      </c>
      <c r="V36" s="127">
        <v>0</v>
      </c>
      <c r="W36" s="127">
        <v>0</v>
      </c>
      <c r="X36" s="127" t="e">
        <v>#REF!</v>
      </c>
      <c r="Y36" s="127" t="e">
        <v>#REF!</v>
      </c>
      <c r="Z36" s="127" t="e">
        <v>#REF!</v>
      </c>
      <c r="AA36" s="127"/>
      <c r="AB36" s="127">
        <v>0</v>
      </c>
      <c r="AC36" s="127" t="e">
        <v>#REF!</v>
      </c>
      <c r="AD36" s="127">
        <v>0</v>
      </c>
      <c r="AE36" s="127">
        <v>0</v>
      </c>
      <c r="AF36" s="127" t="e">
        <v>#REF!</v>
      </c>
      <c r="AG36" s="127" t="e">
        <v>#REF!</v>
      </c>
      <c r="AH36" s="127" t="e">
        <v>#REF!</v>
      </c>
      <c r="AI36" s="127"/>
      <c r="AJ36" s="127"/>
      <c r="AK36" s="127"/>
      <c r="AL36" s="127"/>
      <c r="AM36" s="127"/>
      <c r="AN36" s="127"/>
      <c r="AO36" s="127"/>
      <c r="AP36" s="127"/>
      <c r="AQ36" s="155"/>
      <c r="AR36" s="128"/>
      <c r="AS36" s="128"/>
      <c r="AT36" s="128"/>
      <c r="AU36" s="128"/>
      <c r="AV36" s="128"/>
      <c r="AW36" s="128"/>
      <c r="AX36" s="128"/>
      <c r="AY36" s="128"/>
      <c r="AZ36" s="128"/>
    </row>
    <row r="37" spans="2:52" ht="16.5">
      <c r="B37" s="116"/>
      <c r="C37" s="141"/>
      <c r="D37" s="141"/>
      <c r="E37" s="85"/>
      <c r="F37" s="143"/>
      <c r="G37" s="86"/>
      <c r="H37" s="85"/>
      <c r="I37" s="86"/>
      <c r="J37" s="87"/>
      <c r="K37" s="162"/>
      <c r="L37" s="131" t="s">
        <v>111</v>
      </c>
      <c r="M37" s="124">
        <f>M32-M34-M36</f>
        <v>-354.20869044215067</v>
      </c>
      <c r="N37" s="125">
        <f>+N32-N34-N36</f>
        <v>2120.52</v>
      </c>
      <c r="O37" s="125">
        <v>-382.84209648893966</v>
      </c>
      <c r="P37" s="124">
        <f>P32-P34-P36</f>
        <v>-772.4075370625048</v>
      </c>
      <c r="Q37" s="125">
        <v>-186.5793514234487</v>
      </c>
      <c r="R37" s="124">
        <f>R32-R34-R36</f>
        <v>-906.2179110625049</v>
      </c>
      <c r="S37" s="132">
        <f>+S32-S34-S36</f>
        <v>-765.61</v>
      </c>
      <c r="T37" s="127">
        <v>219.62</v>
      </c>
      <c r="U37" s="127" t="e">
        <v>#REF!</v>
      </c>
      <c r="V37" s="127">
        <v>165.89</v>
      </c>
      <c r="W37" s="127">
        <v>0</v>
      </c>
      <c r="X37" s="127" t="e">
        <v>#REF!</v>
      </c>
      <c r="Y37" s="127" t="e">
        <v>#REF!</v>
      </c>
      <c r="Z37" s="127" t="e">
        <v>#REF!</v>
      </c>
      <c r="AA37" s="127"/>
      <c r="AB37" s="127">
        <v>0</v>
      </c>
      <c r="AC37" s="127" t="e">
        <v>#REF!</v>
      </c>
      <c r="AD37" s="127">
        <v>-0.004983823428148071</v>
      </c>
      <c r="AE37" s="127">
        <v>0</v>
      </c>
      <c r="AF37" s="127" t="e">
        <v>#REF!</v>
      </c>
      <c r="AG37" s="127" t="e">
        <v>#REF!</v>
      </c>
      <c r="AH37" s="127" t="e">
        <v>#REF!</v>
      </c>
      <c r="AI37" s="127"/>
      <c r="AJ37" s="127"/>
      <c r="AK37" s="127"/>
      <c r="AL37" s="127"/>
      <c r="AM37" s="127"/>
      <c r="AN37" s="127"/>
      <c r="AO37" s="127"/>
      <c r="AP37" s="128"/>
      <c r="AQ37" s="127"/>
      <c r="AR37" s="128"/>
      <c r="AS37" s="128"/>
      <c r="AT37" s="128"/>
      <c r="AU37" s="128"/>
      <c r="AV37" s="128"/>
      <c r="AW37" s="128"/>
      <c r="AX37" s="128"/>
      <c r="AY37" s="128"/>
      <c r="AZ37" s="128"/>
    </row>
    <row r="38" spans="2:52" ht="16.5">
      <c r="B38" s="140">
        <v>13</v>
      </c>
      <c r="C38" s="141" t="s">
        <v>112</v>
      </c>
      <c r="D38" s="136">
        <v>0</v>
      </c>
      <c r="E38" s="137">
        <v>0</v>
      </c>
      <c r="F38" s="120">
        <v>36.69</v>
      </c>
      <c r="G38" s="136">
        <v>2.35</v>
      </c>
      <c r="H38" s="137">
        <v>219.62</v>
      </c>
      <c r="I38" s="136">
        <v>0</v>
      </c>
      <c r="J38" s="121">
        <v>0</v>
      </c>
      <c r="K38" s="85"/>
      <c r="L38" s="131"/>
      <c r="M38" s="124"/>
      <c r="N38" s="125"/>
      <c r="O38" s="125"/>
      <c r="P38" s="124"/>
      <c r="Q38" s="125"/>
      <c r="R38" s="124"/>
      <c r="S38" s="132"/>
      <c r="T38" s="127">
        <v>89.25</v>
      </c>
      <c r="U38" s="127" t="e">
        <v>#REF!</v>
      </c>
      <c r="V38" s="127">
        <v>53.83</v>
      </c>
      <c r="W38" s="127">
        <v>0</v>
      </c>
      <c r="X38" s="127" t="e">
        <v>#REF!</v>
      </c>
      <c r="Y38" s="127" t="e">
        <v>#REF!</v>
      </c>
      <c r="Z38" s="127" t="e">
        <v>#REF!</v>
      </c>
      <c r="AA38" s="127"/>
      <c r="AB38" s="127">
        <v>0</v>
      </c>
      <c r="AC38" s="127" t="e">
        <v>#REF!</v>
      </c>
      <c r="AD38" s="127">
        <v>-0.0003122507024357901</v>
      </c>
      <c r="AE38" s="127">
        <v>0</v>
      </c>
      <c r="AF38" s="127" t="e">
        <v>#REF!</v>
      </c>
      <c r="AG38" s="127" t="e">
        <v>#REF!</v>
      </c>
      <c r="AH38" s="127" t="e">
        <v>#REF!</v>
      </c>
      <c r="AI38" s="127"/>
      <c r="AJ38" s="127"/>
      <c r="AK38" s="127"/>
      <c r="AL38" s="127"/>
      <c r="AM38" s="127"/>
      <c r="AN38" s="127"/>
      <c r="AO38" s="127"/>
      <c r="AP38" s="127"/>
      <c r="AQ38" s="128"/>
      <c r="AR38" s="128"/>
      <c r="AS38" s="128"/>
      <c r="AT38" s="128"/>
      <c r="AU38" s="128"/>
      <c r="AV38" s="128"/>
      <c r="AW38" s="128"/>
      <c r="AX38" s="128"/>
      <c r="AY38" s="128"/>
      <c r="AZ38" s="128"/>
    </row>
    <row r="39" spans="2:52" ht="16.5">
      <c r="B39" s="116">
        <v>14</v>
      </c>
      <c r="C39" s="117" t="s">
        <v>107</v>
      </c>
      <c r="D39" s="142">
        <v>0</v>
      </c>
      <c r="E39" s="137">
        <v>0</v>
      </c>
      <c r="F39" s="120">
        <f>ROUND(76.8457047954535,2)</f>
        <v>76.85</v>
      </c>
      <c r="G39" s="136">
        <v>20.67</v>
      </c>
      <c r="H39" s="137">
        <v>89.25</v>
      </c>
      <c r="I39" s="136">
        <v>0</v>
      </c>
      <c r="J39" s="121">
        <v>0</v>
      </c>
      <c r="K39" s="85"/>
      <c r="L39" s="131"/>
      <c r="M39" s="124"/>
      <c r="N39" s="125"/>
      <c r="O39" s="125"/>
      <c r="P39" s="124"/>
      <c r="Q39" s="125"/>
      <c r="R39" s="124"/>
      <c r="S39" s="132"/>
      <c r="T39" s="136">
        <v>130.37</v>
      </c>
      <c r="U39" s="136" t="e">
        <v>#REF!</v>
      </c>
      <c r="V39" s="136">
        <v>112.05999999999999</v>
      </c>
      <c r="W39" s="136">
        <v>0</v>
      </c>
      <c r="X39" s="136" t="e">
        <v>#REF!</v>
      </c>
      <c r="Y39" s="136" t="e">
        <v>#REF!</v>
      </c>
      <c r="Z39" s="136" t="e">
        <v>#REF!</v>
      </c>
      <c r="AA39" s="136"/>
      <c r="AB39" s="127">
        <v>0</v>
      </c>
      <c r="AC39" s="127" t="e">
        <v>#REF!</v>
      </c>
      <c r="AD39" s="127">
        <v>-0.004671572725712281</v>
      </c>
      <c r="AE39" s="127">
        <v>0</v>
      </c>
      <c r="AF39" s="127" t="e">
        <v>#REF!</v>
      </c>
      <c r="AG39" s="127" t="e">
        <v>#REF!</v>
      </c>
      <c r="AH39" s="127" t="e">
        <v>#REF!</v>
      </c>
      <c r="AI39" s="136"/>
      <c r="AJ39" s="136"/>
      <c r="AK39" s="136"/>
      <c r="AL39" s="127"/>
      <c r="AM39" s="127"/>
      <c r="AN39" s="127"/>
      <c r="AO39" s="127"/>
      <c r="AP39" s="127"/>
      <c r="AQ39" s="127"/>
      <c r="AR39" s="128"/>
      <c r="AS39" s="128"/>
      <c r="AT39" s="128"/>
      <c r="AU39" s="128"/>
      <c r="AV39" s="128"/>
      <c r="AW39" s="128"/>
      <c r="AX39" s="128"/>
      <c r="AY39" s="128"/>
      <c r="AZ39" s="128"/>
    </row>
    <row r="40" spans="2:52" ht="16.5">
      <c r="B40" s="140">
        <v>15</v>
      </c>
      <c r="C40" s="141" t="s">
        <v>113</v>
      </c>
      <c r="D40" s="142">
        <v>0</v>
      </c>
      <c r="E40" s="137">
        <v>0</v>
      </c>
      <c r="F40" s="137">
        <f>F38-F39</f>
        <v>-40.16</v>
      </c>
      <c r="G40" s="136">
        <f>+G38-G39</f>
        <v>-18.32</v>
      </c>
      <c r="H40" s="137">
        <f>+H38-H39</f>
        <v>130.37</v>
      </c>
      <c r="I40" s="136">
        <v>0</v>
      </c>
      <c r="J40" s="121">
        <v>0</v>
      </c>
      <c r="K40" s="161"/>
      <c r="L40" s="131"/>
      <c r="M40" s="124"/>
      <c r="N40" s="125"/>
      <c r="O40" s="125"/>
      <c r="P40" s="124"/>
      <c r="Q40" s="125"/>
      <c r="R40" s="124"/>
      <c r="S40" s="132"/>
      <c r="T40" s="127">
        <v>0</v>
      </c>
      <c r="U40" s="127" t="e">
        <v>#REF!</v>
      </c>
      <c r="V40" s="127">
        <v>0</v>
      </c>
      <c r="W40" s="127">
        <v>0</v>
      </c>
      <c r="X40" s="127" t="e">
        <v>#REF!</v>
      </c>
      <c r="Y40" s="127" t="e">
        <v>#REF!</v>
      </c>
      <c r="Z40" s="127" t="e">
        <v>#REF!</v>
      </c>
      <c r="AA40" s="127"/>
      <c r="AB40" s="127">
        <v>0</v>
      </c>
      <c r="AC40" s="127" t="e">
        <v>#REF!</v>
      </c>
      <c r="AD40" s="127">
        <v>0</v>
      </c>
      <c r="AE40" s="127">
        <v>0</v>
      </c>
      <c r="AF40" s="127" t="e">
        <v>#REF!</v>
      </c>
      <c r="AG40" s="127" t="e">
        <v>#REF!</v>
      </c>
      <c r="AH40" s="127" t="e">
        <v>#REF!</v>
      </c>
      <c r="AI40" s="127"/>
      <c r="AJ40" s="127"/>
      <c r="AK40" s="127"/>
      <c r="AL40" s="127"/>
      <c r="AM40" s="127"/>
      <c r="AN40" s="127"/>
      <c r="AO40" s="127"/>
      <c r="AP40" s="127"/>
      <c r="AQ40" s="128"/>
      <c r="AR40" s="128"/>
      <c r="AS40" s="128"/>
      <c r="AT40" s="128"/>
      <c r="AU40" s="128"/>
      <c r="AV40" s="128"/>
      <c r="AW40" s="128"/>
      <c r="AX40" s="128"/>
      <c r="AY40" s="128"/>
      <c r="AZ40" s="128"/>
    </row>
    <row r="41" spans="2:52" ht="16.5">
      <c r="B41" s="116"/>
      <c r="C41" s="141"/>
      <c r="D41" s="141"/>
      <c r="E41" s="137"/>
      <c r="F41" s="143"/>
      <c r="G41" s="136"/>
      <c r="H41" s="137"/>
      <c r="I41" s="136"/>
      <c r="J41" s="121"/>
      <c r="K41" s="161">
        <v>3</v>
      </c>
      <c r="L41" s="123" t="s">
        <v>114</v>
      </c>
      <c r="M41" s="124"/>
      <c r="N41" s="125"/>
      <c r="O41" s="125"/>
      <c r="P41" s="124"/>
      <c r="Q41" s="125"/>
      <c r="R41" s="124"/>
      <c r="S41" s="132"/>
      <c r="T41" s="136">
        <v>-152.57000000000255</v>
      </c>
      <c r="U41" s="136" t="e">
        <v>#REF!</v>
      </c>
      <c r="V41" s="136">
        <v>283.00999999999726</v>
      </c>
      <c r="W41" s="136">
        <v>-144.1700000000036</v>
      </c>
      <c r="X41" s="136" t="e">
        <v>#REF!</v>
      </c>
      <c r="Y41" s="136" t="e">
        <v>#REF!</v>
      </c>
      <c r="Z41" s="136" t="e">
        <v>#REF!</v>
      </c>
      <c r="AA41" s="136"/>
      <c r="AB41" s="127">
        <v>0.4700000000025284</v>
      </c>
      <c r="AC41" s="127" t="e">
        <v>#REF!</v>
      </c>
      <c r="AD41" s="127">
        <v>7.252522252038659</v>
      </c>
      <c r="AE41" s="127">
        <v>7.246799999999979</v>
      </c>
      <c r="AF41" s="127" t="e">
        <v>#REF!</v>
      </c>
      <c r="AG41" s="127" t="e">
        <v>#REF!</v>
      </c>
      <c r="AH41" s="127" t="e">
        <v>#REF!</v>
      </c>
      <c r="AI41" s="136"/>
      <c r="AJ41" s="136"/>
      <c r="AK41" s="136"/>
      <c r="AL41" s="136"/>
      <c r="AM41" s="136"/>
      <c r="AN41" s="85"/>
      <c r="AO41" s="128"/>
      <c r="AP41" s="128"/>
      <c r="AQ41" s="128"/>
      <c r="AR41" s="128"/>
      <c r="AS41" s="128"/>
      <c r="AT41" s="128"/>
      <c r="AU41" s="128"/>
      <c r="AV41" s="128"/>
      <c r="AW41" s="128"/>
      <c r="AX41" s="128"/>
      <c r="AY41" s="128"/>
      <c r="AZ41" s="128"/>
    </row>
    <row r="42" spans="2:52" ht="16.5">
      <c r="B42" s="140">
        <v>16</v>
      </c>
      <c r="C42" s="141" t="s">
        <v>115</v>
      </c>
      <c r="D42" s="136">
        <f>D36</f>
        <v>-354.21000000000004</v>
      </c>
      <c r="E42" s="137">
        <v>2120.515716121882</v>
      </c>
      <c r="F42" s="137">
        <f>F36+F40</f>
        <v>-335.04999999999995</v>
      </c>
      <c r="G42" s="136">
        <f>+G36+G40</f>
        <v>-699.0900000000001</v>
      </c>
      <c r="H42" s="137">
        <f>H36+H40</f>
        <v>-152.10000000000002</v>
      </c>
      <c r="I42" s="136">
        <f>I36</f>
        <v>-854.3099999999988</v>
      </c>
      <c r="J42" s="121">
        <f>J36</f>
        <v>-734.3811199999984</v>
      </c>
      <c r="K42" s="163"/>
      <c r="L42" s="164" t="s">
        <v>116</v>
      </c>
      <c r="M42" s="141"/>
      <c r="N42" s="117"/>
      <c r="O42" s="117"/>
      <c r="P42" s="141"/>
      <c r="Q42" s="117"/>
      <c r="R42" s="141"/>
      <c r="S42" s="165"/>
      <c r="T42" s="127">
        <v>0</v>
      </c>
      <c r="U42" s="127" t="e">
        <v>#REF!</v>
      </c>
      <c r="V42" s="127">
        <v>0</v>
      </c>
      <c r="W42" s="127">
        <v>0</v>
      </c>
      <c r="X42" s="127" t="e">
        <v>#REF!</v>
      </c>
      <c r="Y42" s="127" t="e">
        <v>#REF!</v>
      </c>
      <c r="Z42" s="127" t="e">
        <v>#REF!</v>
      </c>
      <c r="AA42" s="127"/>
      <c r="AB42" s="127">
        <v>0</v>
      </c>
      <c r="AC42" s="127" t="e">
        <v>#REF!</v>
      </c>
      <c r="AD42" s="127">
        <v>0</v>
      </c>
      <c r="AE42" s="127">
        <v>0</v>
      </c>
      <c r="AF42" s="127" t="e">
        <v>#REF!</v>
      </c>
      <c r="AG42" s="127" t="e">
        <v>#REF!</v>
      </c>
      <c r="AH42" s="127" t="e">
        <v>#REF!</v>
      </c>
      <c r="AI42" s="127"/>
      <c r="AJ42" s="127"/>
      <c r="AK42" s="127"/>
      <c r="AL42" s="127"/>
      <c r="AM42" s="127"/>
      <c r="AN42" s="127"/>
      <c r="AO42" s="127"/>
      <c r="AP42" s="127"/>
      <c r="AQ42" s="128"/>
      <c r="AR42" s="128"/>
      <c r="AS42" s="128"/>
      <c r="AT42" s="128"/>
      <c r="AU42" s="128"/>
      <c r="AV42" s="128"/>
      <c r="AW42" s="128"/>
      <c r="AX42" s="128"/>
      <c r="AY42" s="128"/>
      <c r="AZ42" s="128"/>
    </row>
    <row r="43" spans="2:52" ht="16.5">
      <c r="B43" s="116">
        <v>17</v>
      </c>
      <c r="C43" s="117" t="s">
        <v>117</v>
      </c>
      <c r="D43" s="142">
        <v>0</v>
      </c>
      <c r="E43" s="137">
        <v>0</v>
      </c>
      <c r="F43" s="120">
        <v>0</v>
      </c>
      <c r="G43" s="136">
        <v>0</v>
      </c>
      <c r="H43" s="137">
        <v>0</v>
      </c>
      <c r="I43" s="136">
        <v>0</v>
      </c>
      <c r="J43" s="121">
        <v>0</v>
      </c>
      <c r="K43" s="163"/>
      <c r="L43" s="131" t="s">
        <v>74</v>
      </c>
      <c r="M43" s="124">
        <f aca="true" t="shared" si="1" ref="M43:M48">P43</f>
        <v>724.4472407727352</v>
      </c>
      <c r="N43" s="166">
        <v>1424.3284131892567</v>
      </c>
      <c r="O43" s="166">
        <v>2577.74</v>
      </c>
      <c r="P43" s="142">
        <v>724.4472407727352</v>
      </c>
      <c r="Q43" s="125">
        <v>2577.74</v>
      </c>
      <c r="R43" s="124">
        <v>2958.2863007727306</v>
      </c>
      <c r="S43" s="132">
        <v>2611.53</v>
      </c>
      <c r="T43" s="136">
        <v>-152.57000000000255</v>
      </c>
      <c r="U43" s="136" t="e">
        <v>#REF!</v>
      </c>
      <c r="V43" s="136">
        <v>283.00999999999726</v>
      </c>
      <c r="W43" s="136">
        <v>-144.1700000000036</v>
      </c>
      <c r="X43" s="136" t="e">
        <v>#REF!</v>
      </c>
      <c r="Y43" s="136" t="e">
        <v>#REF!</v>
      </c>
      <c r="Z43" s="136" t="e">
        <v>#REF!</v>
      </c>
      <c r="AA43" s="136"/>
      <c r="AB43" s="127">
        <v>0.4700000000025284</v>
      </c>
      <c r="AC43" s="127" t="e">
        <v>#REF!</v>
      </c>
      <c r="AD43" s="127">
        <v>7.252522252038659</v>
      </c>
      <c r="AE43" s="127">
        <v>7.246799999999979</v>
      </c>
      <c r="AF43" s="127" t="e">
        <v>#REF!</v>
      </c>
      <c r="AG43" s="127" t="e">
        <v>#REF!</v>
      </c>
      <c r="AH43" s="127" t="e">
        <v>#REF!</v>
      </c>
      <c r="AI43" s="136"/>
      <c r="AJ43" s="136"/>
      <c r="AK43" s="136"/>
      <c r="AL43" s="127"/>
      <c r="AM43" s="136"/>
      <c r="AN43" s="149"/>
      <c r="AO43" s="128"/>
      <c r="AP43" s="128"/>
      <c r="AQ43" s="128"/>
      <c r="AR43" s="128"/>
      <c r="AS43" s="128"/>
      <c r="AT43" s="128"/>
      <c r="AU43" s="128"/>
      <c r="AV43" s="128"/>
      <c r="AW43" s="128"/>
      <c r="AX43" s="128"/>
      <c r="AY43" s="128"/>
      <c r="AZ43" s="128"/>
    </row>
    <row r="44" spans="2:52" ht="19.5" customHeight="1">
      <c r="B44" s="140">
        <v>18</v>
      </c>
      <c r="C44" s="141" t="s">
        <v>118</v>
      </c>
      <c r="D44" s="136">
        <f>D42-D43</f>
        <v>-354.21000000000004</v>
      </c>
      <c r="E44" s="137">
        <v>2120.515716121882</v>
      </c>
      <c r="F44" s="137">
        <f>F42</f>
        <v>-335.04999999999995</v>
      </c>
      <c r="G44" s="136">
        <f>G42</f>
        <v>-699.0900000000001</v>
      </c>
      <c r="H44" s="137">
        <v>-152.10000000000002</v>
      </c>
      <c r="I44" s="136">
        <f>I42</f>
        <v>-854.3099999999988</v>
      </c>
      <c r="J44" s="121">
        <f>J42</f>
        <v>-734.3811199999984</v>
      </c>
      <c r="K44" s="163"/>
      <c r="L44" s="131" t="s">
        <v>100</v>
      </c>
      <c r="M44" s="124">
        <f t="shared" si="1"/>
        <v>294.66064</v>
      </c>
      <c r="N44" s="166">
        <v>554.2637702721956</v>
      </c>
      <c r="O44" s="166">
        <v>612.47</v>
      </c>
      <c r="P44" s="142">
        <v>294.66064</v>
      </c>
      <c r="Q44" s="125">
        <v>612.47</v>
      </c>
      <c r="R44" s="124">
        <v>294.66064</v>
      </c>
      <c r="S44" s="132">
        <v>312.47</v>
      </c>
      <c r="T44" s="127" t="e">
        <v>#REF!</v>
      </c>
      <c r="U44" s="127" t="e">
        <v>#REF!</v>
      </c>
      <c r="V44" s="127" t="e">
        <v>#REF!</v>
      </c>
      <c r="W44" s="127" t="e">
        <v>#REF!</v>
      </c>
      <c r="X44" s="127" t="e">
        <v>#REF!</v>
      </c>
      <c r="Y44" s="127" t="e">
        <v>#REF!</v>
      </c>
      <c r="Z44" s="127" t="e">
        <v>#REF!</v>
      </c>
      <c r="AA44" s="127"/>
      <c r="AB44" s="127" t="e">
        <v>#REF!</v>
      </c>
      <c r="AC44" s="127" t="e">
        <v>#REF!</v>
      </c>
      <c r="AD44" s="127" t="e">
        <v>#REF!</v>
      </c>
      <c r="AE44" s="127" t="e">
        <v>#REF!</v>
      </c>
      <c r="AF44" s="127" t="e">
        <v>#REF!</v>
      </c>
      <c r="AG44" s="127" t="e">
        <v>#REF!</v>
      </c>
      <c r="AH44" s="127" t="e">
        <v>#REF!</v>
      </c>
      <c r="AI44" s="127"/>
      <c r="AJ44" s="127"/>
      <c r="AK44" s="127"/>
      <c r="AL44" s="127"/>
      <c r="AM44" s="127"/>
      <c r="AN44" s="85"/>
      <c r="AO44" s="128"/>
      <c r="AP44" s="128"/>
      <c r="AQ44" s="128"/>
      <c r="AR44" s="128"/>
      <c r="AS44" s="128"/>
      <c r="AT44" s="128"/>
      <c r="AU44" s="128"/>
      <c r="AV44" s="128"/>
      <c r="AW44" s="128"/>
      <c r="AX44" s="128"/>
      <c r="AY44" s="128"/>
      <c r="AZ44" s="128"/>
    </row>
    <row r="45" spans="2:52" ht="16.5">
      <c r="B45" s="116">
        <v>19</v>
      </c>
      <c r="C45" s="117" t="s">
        <v>119</v>
      </c>
      <c r="D45" s="136">
        <v>0</v>
      </c>
      <c r="E45" s="137">
        <v>0</v>
      </c>
      <c r="F45" s="137">
        <v>0</v>
      </c>
      <c r="G45" s="136">
        <v>0</v>
      </c>
      <c r="H45" s="137">
        <v>0</v>
      </c>
      <c r="I45" s="136">
        <v>-15.68</v>
      </c>
      <c r="J45" s="121">
        <f>J44-J46</f>
        <v>-0.15385999999841715</v>
      </c>
      <c r="K45" s="167"/>
      <c r="L45" s="131" t="s">
        <v>78</v>
      </c>
      <c r="M45" s="124">
        <f t="shared" si="1"/>
        <v>1913.279343178848</v>
      </c>
      <c r="N45" s="166">
        <v>1917.6577244816249</v>
      </c>
      <c r="O45" s="166">
        <v>2336.14</v>
      </c>
      <c r="P45" s="142">
        <v>1913.279343178848</v>
      </c>
      <c r="Q45" s="125">
        <v>2336.14</v>
      </c>
      <c r="R45" s="124">
        <v>2309.43587317885</v>
      </c>
      <c r="S45" s="132">
        <v>2336.14</v>
      </c>
      <c r="T45" s="136" t="e">
        <v>#REF!</v>
      </c>
      <c r="U45" s="136" t="e">
        <v>#REF!</v>
      </c>
      <c r="V45" s="136" t="e">
        <v>#REF!</v>
      </c>
      <c r="W45" s="136" t="e">
        <v>#REF!</v>
      </c>
      <c r="X45" s="136" t="e">
        <v>#REF!</v>
      </c>
      <c r="Y45" s="136" t="e">
        <v>#REF!</v>
      </c>
      <c r="Z45" s="136" t="e">
        <v>#REF!</v>
      </c>
      <c r="AA45" s="136"/>
      <c r="AB45" s="127" t="e">
        <v>#REF!</v>
      </c>
      <c r="AC45" s="127" t="e">
        <v>#REF!</v>
      </c>
      <c r="AD45" s="127" t="e">
        <v>#REF!</v>
      </c>
      <c r="AE45" s="127" t="e">
        <v>#REF!</v>
      </c>
      <c r="AF45" s="127" t="e">
        <v>#REF!</v>
      </c>
      <c r="AG45" s="127" t="e">
        <v>#REF!</v>
      </c>
      <c r="AH45" s="127" t="e">
        <v>#REF!</v>
      </c>
      <c r="AI45" s="136"/>
      <c r="AJ45" s="136"/>
      <c r="AK45" s="136"/>
      <c r="AL45" s="136"/>
      <c r="AM45" s="136"/>
      <c r="AN45" s="85"/>
      <c r="AO45" s="128"/>
      <c r="AP45" s="128"/>
      <c r="AQ45" s="128"/>
      <c r="AR45" s="128"/>
      <c r="AS45" s="128"/>
      <c r="AT45" s="128"/>
      <c r="AU45" s="128"/>
      <c r="AV45" s="128"/>
      <c r="AW45" s="128"/>
      <c r="AX45" s="128"/>
      <c r="AY45" s="128"/>
      <c r="AZ45" s="128"/>
    </row>
    <row r="46" spans="2:52" ht="16.5">
      <c r="B46" s="140">
        <v>20</v>
      </c>
      <c r="C46" s="141" t="s">
        <v>120</v>
      </c>
      <c r="D46" s="136">
        <f>D44-D45</f>
        <v>-354.21000000000004</v>
      </c>
      <c r="E46" s="137">
        <v>2120.515716121882</v>
      </c>
      <c r="F46" s="137">
        <f>F44</f>
        <v>-335.04999999999995</v>
      </c>
      <c r="G46" s="136">
        <f>G44</f>
        <v>-699.0900000000001</v>
      </c>
      <c r="H46" s="137">
        <v>-152.10000000000002</v>
      </c>
      <c r="I46" s="136">
        <f>I44+I45</f>
        <v>-869.9899999999988</v>
      </c>
      <c r="J46" s="132">
        <f>-73422726/10^5</f>
        <v>-734.22726</v>
      </c>
      <c r="K46" s="163"/>
      <c r="L46" s="144" t="s">
        <v>80</v>
      </c>
      <c r="M46" s="124">
        <f t="shared" si="1"/>
        <v>0</v>
      </c>
      <c r="N46" s="166">
        <v>0</v>
      </c>
      <c r="O46" s="166">
        <v>0</v>
      </c>
      <c r="P46" s="142">
        <v>0</v>
      </c>
      <c r="Q46" s="125">
        <v>0</v>
      </c>
      <c r="R46" s="124">
        <v>827.58251</v>
      </c>
      <c r="S46" s="132">
        <v>1908.83</v>
      </c>
      <c r="T46" s="85"/>
      <c r="U46" s="85"/>
      <c r="V46" s="85"/>
      <c r="W46" s="85"/>
      <c r="X46" s="85"/>
      <c r="Y46" s="85"/>
      <c r="Z46" s="85"/>
      <c r="AA46" s="85"/>
      <c r="AB46" s="127"/>
      <c r="AC46" s="127"/>
      <c r="AD46" s="127"/>
      <c r="AE46" s="127"/>
      <c r="AF46" s="127"/>
      <c r="AG46" s="127"/>
      <c r="AH46" s="127"/>
      <c r="AI46" s="85"/>
      <c r="AJ46" s="85"/>
      <c r="AK46" s="85"/>
      <c r="AL46" s="85"/>
      <c r="AM46" s="85"/>
      <c r="AN46" s="85"/>
      <c r="AO46" s="128"/>
      <c r="AP46" s="128"/>
      <c r="AQ46" s="128"/>
      <c r="AR46" s="128"/>
      <c r="AS46" s="128"/>
      <c r="AT46" s="128"/>
      <c r="AU46" s="128"/>
      <c r="AV46" s="128"/>
      <c r="AW46" s="128"/>
      <c r="AX46" s="128"/>
      <c r="AY46" s="128"/>
      <c r="AZ46" s="128"/>
    </row>
    <row r="47" spans="2:51" ht="16.5">
      <c r="B47" s="116">
        <v>21</v>
      </c>
      <c r="C47" s="117" t="s">
        <v>121</v>
      </c>
      <c r="D47" s="136">
        <v>1129.06</v>
      </c>
      <c r="E47" s="137">
        <v>1129.06</v>
      </c>
      <c r="F47" s="137">
        <v>1129.06</v>
      </c>
      <c r="G47" s="136">
        <v>1129.06</v>
      </c>
      <c r="H47" s="137">
        <v>1129.06</v>
      </c>
      <c r="I47" s="136">
        <v>1129.18</v>
      </c>
      <c r="J47" s="132">
        <v>1129.18</v>
      </c>
      <c r="K47" s="163"/>
      <c r="L47" s="164" t="s">
        <v>122</v>
      </c>
      <c r="M47" s="124">
        <f t="shared" si="1"/>
        <v>1381.4399238165477</v>
      </c>
      <c r="N47" s="166">
        <v>1308.3432828944751</v>
      </c>
      <c r="O47" s="166">
        <v>1363.61</v>
      </c>
      <c r="P47" s="142">
        <v>1381.4399238165477</v>
      </c>
      <c r="Q47" s="125">
        <v>1363.61</v>
      </c>
      <c r="R47" s="124">
        <v>1390.491693816545</v>
      </c>
      <c r="S47" s="132">
        <v>1241.42</v>
      </c>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row>
    <row r="48" spans="2:51" ht="16.5">
      <c r="B48" s="116">
        <v>22</v>
      </c>
      <c r="C48" s="117" t="s">
        <v>123</v>
      </c>
      <c r="D48" s="120">
        <v>0</v>
      </c>
      <c r="E48" s="125">
        <v>0</v>
      </c>
      <c r="F48" s="120">
        <v>0</v>
      </c>
      <c r="G48" s="168">
        <v>10039.07</v>
      </c>
      <c r="H48" s="125">
        <v>10789.83</v>
      </c>
      <c r="I48" s="124">
        <f>432244237.995412/10^5</f>
        <v>4322.44237995412</v>
      </c>
      <c r="J48" s="132">
        <v>4359.34498</v>
      </c>
      <c r="K48" s="163"/>
      <c r="L48" s="164" t="s">
        <v>124</v>
      </c>
      <c r="M48" s="124">
        <f t="shared" si="1"/>
        <v>6854.416127844094</v>
      </c>
      <c r="N48" s="166">
        <v>6329.507893476953</v>
      </c>
      <c r="O48" s="166">
        <v>5029.04</v>
      </c>
      <c r="P48" s="142">
        <v>6854.416127844094</v>
      </c>
      <c r="Q48" s="125">
        <v>5029.04</v>
      </c>
      <c r="R48" s="124">
        <v>-3656.2268321559095</v>
      </c>
      <c r="S48" s="132">
        <v>-3131.98</v>
      </c>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row>
    <row r="49" spans="2:40" ht="16.5">
      <c r="B49" s="116"/>
      <c r="C49" s="117"/>
      <c r="D49" s="141"/>
      <c r="E49" s="125"/>
      <c r="F49" s="120"/>
      <c r="G49" s="124"/>
      <c r="H49" s="125"/>
      <c r="I49" s="124"/>
      <c r="J49" s="132"/>
      <c r="K49" s="163"/>
      <c r="L49" s="164"/>
      <c r="M49" s="142"/>
      <c r="N49" s="142"/>
      <c r="O49" s="166"/>
      <c r="P49" s="142"/>
      <c r="Q49" s="125"/>
      <c r="R49" s="85"/>
      <c r="S49" s="169"/>
      <c r="AK49" s="142"/>
      <c r="AL49" s="142"/>
      <c r="AN49" s="127"/>
    </row>
    <row r="50" spans="2:39" ht="16.5">
      <c r="B50" s="116">
        <v>23</v>
      </c>
      <c r="C50" s="117" t="s">
        <v>125</v>
      </c>
      <c r="D50" s="124">
        <f>D44/(22581200/10^5)</f>
        <v>-1.568605742830319</v>
      </c>
      <c r="E50" s="124">
        <f>E44/(22581200/10^5)</f>
        <v>9.390624573193108</v>
      </c>
      <c r="F50" s="125">
        <v>-1.3059048070826436</v>
      </c>
      <c r="G50" s="124">
        <f>G36/(22581200/10^5)</f>
        <v>-3.014764494358139</v>
      </c>
      <c r="H50" s="125">
        <v>-1.2509078348360585</v>
      </c>
      <c r="I50" s="124">
        <f>I46/(22581200/10^5)</f>
        <v>-3.8527181903530314</v>
      </c>
      <c r="J50" s="170">
        <v>-3.25182132166705</v>
      </c>
      <c r="K50" s="87"/>
      <c r="L50" s="164"/>
      <c r="M50" s="166"/>
      <c r="N50" s="166"/>
      <c r="O50" s="166"/>
      <c r="P50" s="142"/>
      <c r="Q50" s="125"/>
      <c r="R50" s="85"/>
      <c r="S50" s="169"/>
      <c r="AK50" s="125"/>
      <c r="AL50" s="125"/>
      <c r="AM50" s="85"/>
    </row>
    <row r="51" spans="2:37" ht="16.5">
      <c r="B51" s="116"/>
      <c r="C51" s="117"/>
      <c r="D51" s="141"/>
      <c r="E51" s="120"/>
      <c r="F51" s="120"/>
      <c r="G51" s="118"/>
      <c r="H51" s="119"/>
      <c r="I51" s="118"/>
      <c r="J51" s="87"/>
      <c r="K51" s="163"/>
      <c r="L51" s="164"/>
      <c r="M51" s="166"/>
      <c r="N51" s="166"/>
      <c r="O51" s="117"/>
      <c r="P51" s="171"/>
      <c r="Q51" s="85"/>
      <c r="R51" s="85"/>
      <c r="S51" s="172"/>
      <c r="AK51" s="127"/>
    </row>
    <row r="52" spans="2:38" ht="16.5">
      <c r="B52" s="116">
        <v>24</v>
      </c>
      <c r="C52" s="117" t="s">
        <v>126</v>
      </c>
      <c r="D52" s="173">
        <v>0</v>
      </c>
      <c r="E52" s="174">
        <v>0</v>
      </c>
      <c r="F52" s="174">
        <v>-0.17782803746237377</v>
      </c>
      <c r="G52" s="173">
        <f>G40/(22581200/10^5)</f>
        <v>-0.08112943510530884</v>
      </c>
      <c r="H52" s="174">
        <v>0.5773386711069386</v>
      </c>
      <c r="I52" s="173">
        <v>0</v>
      </c>
      <c r="J52" s="175">
        <v>0</v>
      </c>
      <c r="K52" s="163"/>
      <c r="L52" s="88"/>
      <c r="M52" s="149"/>
      <c r="N52" s="149"/>
      <c r="O52" s="85"/>
      <c r="P52" s="176"/>
      <c r="Q52" s="85"/>
      <c r="R52" s="149"/>
      <c r="S52" s="172"/>
      <c r="AK52" s="127"/>
      <c r="AL52" s="177"/>
    </row>
    <row r="53" spans="2:19" ht="16.5">
      <c r="B53" s="84"/>
      <c r="C53" s="85"/>
      <c r="D53" s="85"/>
      <c r="E53" s="85"/>
      <c r="F53" s="176"/>
      <c r="G53" s="86"/>
      <c r="H53" s="85"/>
      <c r="I53" s="85"/>
      <c r="J53" s="87"/>
      <c r="K53" s="178"/>
      <c r="L53" s="164"/>
      <c r="M53" s="117"/>
      <c r="N53" s="117"/>
      <c r="O53" s="117"/>
      <c r="P53" s="166"/>
      <c r="Q53" s="117"/>
      <c r="R53" s="117"/>
      <c r="S53" s="179"/>
    </row>
    <row r="54" spans="2:19" ht="16.5">
      <c r="B54" s="116"/>
      <c r="C54" s="85"/>
      <c r="D54" s="85"/>
      <c r="E54" s="86"/>
      <c r="F54" s="85"/>
      <c r="G54" s="86"/>
      <c r="H54" s="85"/>
      <c r="I54" s="85"/>
      <c r="J54" s="87"/>
      <c r="K54" s="178"/>
      <c r="L54" s="164"/>
      <c r="M54" s="166"/>
      <c r="N54" s="117"/>
      <c r="O54" s="117"/>
      <c r="P54" s="142"/>
      <c r="Q54" s="117"/>
      <c r="R54" s="117"/>
      <c r="S54" s="179"/>
    </row>
    <row r="55" spans="2:19" ht="16.5">
      <c r="B55" s="180"/>
      <c r="C55" s="181"/>
      <c r="D55" s="181"/>
      <c r="E55" s="182"/>
      <c r="F55" s="181"/>
      <c r="G55" s="182"/>
      <c r="H55" s="181"/>
      <c r="I55" s="181"/>
      <c r="J55" s="183"/>
      <c r="K55" s="178"/>
      <c r="L55" s="184"/>
      <c r="M55" s="166"/>
      <c r="N55" s="166"/>
      <c r="O55" s="166"/>
      <c r="P55" s="141"/>
      <c r="Q55" s="117"/>
      <c r="R55" s="117"/>
      <c r="S55" s="179"/>
    </row>
    <row r="56" spans="2:19" ht="16.5">
      <c r="B56" s="185"/>
      <c r="C56" s="186" t="s">
        <v>127</v>
      </c>
      <c r="D56" s="186"/>
      <c r="E56" s="187"/>
      <c r="F56" s="186"/>
      <c r="G56" s="187"/>
      <c r="H56" s="187"/>
      <c r="I56" s="187"/>
      <c r="J56" s="187"/>
      <c r="K56" s="178"/>
      <c r="L56" s="164"/>
      <c r="M56" s="117"/>
      <c r="N56" s="117"/>
      <c r="O56" s="117"/>
      <c r="P56" s="141"/>
      <c r="Q56" s="117"/>
      <c r="R56" s="117"/>
      <c r="S56" s="179"/>
    </row>
    <row r="57" spans="2:51" ht="16.5">
      <c r="B57" s="188" t="s">
        <v>12</v>
      </c>
      <c r="C57" s="141" t="s">
        <v>128</v>
      </c>
      <c r="D57" s="141"/>
      <c r="E57" s="189"/>
      <c r="F57" s="141"/>
      <c r="G57" s="189"/>
      <c r="H57" s="190"/>
      <c r="I57" s="190"/>
      <c r="J57" s="189"/>
      <c r="K57" s="178"/>
      <c r="L57" s="164"/>
      <c r="M57" s="117"/>
      <c r="N57" s="117"/>
      <c r="O57" s="117"/>
      <c r="P57" s="141"/>
      <c r="Q57" s="117"/>
      <c r="R57" s="117"/>
      <c r="S57" s="179"/>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row>
    <row r="58" spans="2:19" ht="16.5">
      <c r="B58" s="191">
        <v>1</v>
      </c>
      <c r="C58" s="117" t="s">
        <v>129</v>
      </c>
      <c r="D58" s="117"/>
      <c r="E58" s="118"/>
      <c r="F58" s="117"/>
      <c r="G58" s="118"/>
      <c r="H58" s="119"/>
      <c r="I58" s="119"/>
      <c r="J58" s="124"/>
      <c r="K58" s="178"/>
      <c r="L58" s="164"/>
      <c r="M58" s="117"/>
      <c r="N58" s="117"/>
      <c r="O58" s="117"/>
      <c r="P58" s="141"/>
      <c r="Q58" s="117"/>
      <c r="R58" s="117"/>
      <c r="S58" s="179"/>
    </row>
    <row r="59" spans="2:19" ht="16.5">
      <c r="B59" s="191"/>
      <c r="C59" s="192" t="s">
        <v>130</v>
      </c>
      <c r="D59" s="152">
        <v>6691910</v>
      </c>
      <c r="E59" s="193">
        <v>6691910</v>
      </c>
      <c r="F59" s="193">
        <v>6691910</v>
      </c>
      <c r="G59" s="152">
        <v>6691910</v>
      </c>
      <c r="H59" s="193">
        <v>6691910</v>
      </c>
      <c r="I59" s="152">
        <v>6691910</v>
      </c>
      <c r="J59" s="193">
        <v>6691910</v>
      </c>
      <c r="K59" s="178"/>
      <c r="L59" s="164"/>
      <c r="M59" s="117"/>
      <c r="N59" s="117"/>
      <c r="O59" s="117"/>
      <c r="P59" s="141"/>
      <c r="Q59" s="117"/>
      <c r="R59" s="117"/>
      <c r="S59" s="179"/>
    </row>
    <row r="60" spans="2:19" ht="16.5">
      <c r="B60" s="191"/>
      <c r="C60" s="192" t="s">
        <v>131</v>
      </c>
      <c r="D60" s="194">
        <v>0.2963</v>
      </c>
      <c r="E60" s="195">
        <v>0.2963</v>
      </c>
      <c r="F60" s="195">
        <v>0.2963</v>
      </c>
      <c r="G60" s="194">
        <v>0.2963</v>
      </c>
      <c r="H60" s="195">
        <v>0.2963</v>
      </c>
      <c r="I60" s="194">
        <v>0.2963</v>
      </c>
      <c r="J60" s="195">
        <v>0.2963</v>
      </c>
      <c r="K60" s="178"/>
      <c r="L60" s="164"/>
      <c r="M60" s="117"/>
      <c r="N60" s="117"/>
      <c r="O60" s="117"/>
      <c r="P60" s="141"/>
      <c r="Q60" s="117"/>
      <c r="R60" s="117"/>
      <c r="S60" s="179"/>
    </row>
    <row r="61" spans="2:19" ht="16.5">
      <c r="B61" s="191">
        <v>2</v>
      </c>
      <c r="C61" s="192" t="s">
        <v>132</v>
      </c>
      <c r="D61" s="192"/>
      <c r="E61" s="118"/>
      <c r="F61" s="192"/>
      <c r="G61" s="118"/>
      <c r="H61" s="119"/>
      <c r="I61" s="118"/>
      <c r="J61" s="195"/>
      <c r="K61" s="178"/>
      <c r="L61" s="164"/>
      <c r="M61" s="117"/>
      <c r="N61" s="117"/>
      <c r="O61" s="117"/>
      <c r="P61" s="141"/>
      <c r="Q61" s="117"/>
      <c r="R61" s="117"/>
      <c r="S61" s="179"/>
    </row>
    <row r="62" spans="2:19" ht="16.5">
      <c r="B62" s="191"/>
      <c r="C62" s="192" t="s">
        <v>133</v>
      </c>
      <c r="D62" s="196"/>
      <c r="E62" s="118"/>
      <c r="F62" s="192"/>
      <c r="G62" s="118"/>
      <c r="H62" s="119"/>
      <c r="I62" s="118"/>
      <c r="J62" s="195"/>
      <c r="K62" s="178"/>
      <c r="L62" s="164"/>
      <c r="M62" s="117"/>
      <c r="N62" s="117"/>
      <c r="O62" s="117"/>
      <c r="P62" s="141"/>
      <c r="Q62" s="117"/>
      <c r="R62" s="117"/>
      <c r="S62" s="179"/>
    </row>
    <row r="63" spans="2:19" ht="16.5">
      <c r="B63" s="191"/>
      <c r="C63" s="192" t="s">
        <v>134</v>
      </c>
      <c r="D63" s="152">
        <v>0</v>
      </c>
      <c r="E63" s="152">
        <v>0</v>
      </c>
      <c r="F63" s="152">
        <v>0</v>
      </c>
      <c r="G63" s="152">
        <v>0</v>
      </c>
      <c r="H63" s="152">
        <v>0</v>
      </c>
      <c r="I63" s="152">
        <v>0</v>
      </c>
      <c r="J63" s="193">
        <v>0</v>
      </c>
      <c r="K63" s="178"/>
      <c r="L63" s="164"/>
      <c r="M63" s="117"/>
      <c r="N63" s="117"/>
      <c r="O63" s="117"/>
      <c r="P63" s="141"/>
      <c r="Q63" s="117"/>
      <c r="R63" s="117"/>
      <c r="S63" s="179"/>
    </row>
    <row r="64" spans="2:19" ht="16.5">
      <c r="B64" s="191"/>
      <c r="C64" s="192" t="s">
        <v>135</v>
      </c>
      <c r="D64" s="152">
        <v>0</v>
      </c>
      <c r="E64" s="152">
        <v>0</v>
      </c>
      <c r="F64" s="152">
        <v>0</v>
      </c>
      <c r="G64" s="152">
        <v>0</v>
      </c>
      <c r="H64" s="152">
        <v>0</v>
      </c>
      <c r="I64" s="152">
        <v>0</v>
      </c>
      <c r="J64" s="193">
        <v>0</v>
      </c>
      <c r="K64" s="178"/>
      <c r="L64" s="164"/>
      <c r="M64" s="117"/>
      <c r="N64" s="117"/>
      <c r="O64" s="117"/>
      <c r="P64" s="141"/>
      <c r="Q64" s="117"/>
      <c r="R64" s="117"/>
      <c r="S64" s="179"/>
    </row>
    <row r="65" spans="2:19" ht="16.5">
      <c r="B65" s="191"/>
      <c r="C65" s="192" t="s">
        <v>136</v>
      </c>
      <c r="D65" s="196"/>
      <c r="E65" s="193"/>
      <c r="F65" s="192"/>
      <c r="G65" s="152"/>
      <c r="H65" s="193"/>
      <c r="I65" s="152"/>
      <c r="J65" s="193"/>
      <c r="K65" s="178"/>
      <c r="L65" s="164"/>
      <c r="M65" s="117"/>
      <c r="N65" s="117"/>
      <c r="O65" s="117"/>
      <c r="P65" s="141"/>
      <c r="Q65" s="117"/>
      <c r="R65" s="117"/>
      <c r="S65" s="179"/>
    </row>
    <row r="66" spans="2:19" ht="16.5">
      <c r="B66" s="191"/>
      <c r="C66" s="192" t="s">
        <v>137</v>
      </c>
      <c r="D66" s="152">
        <v>0</v>
      </c>
      <c r="E66" s="152">
        <v>0</v>
      </c>
      <c r="F66" s="152">
        <v>0</v>
      </c>
      <c r="G66" s="152">
        <v>0</v>
      </c>
      <c r="H66" s="152">
        <v>0</v>
      </c>
      <c r="I66" s="152">
        <v>0</v>
      </c>
      <c r="J66" s="152">
        <v>0</v>
      </c>
      <c r="K66" s="178"/>
      <c r="L66" s="164"/>
      <c r="M66" s="117"/>
      <c r="N66" s="117"/>
      <c r="O66" s="117"/>
      <c r="P66" s="141"/>
      <c r="Q66" s="117"/>
      <c r="R66" s="117"/>
      <c r="S66" s="179"/>
    </row>
    <row r="67" spans="2:19" ht="16.5">
      <c r="B67" s="191"/>
      <c r="C67" s="192" t="s">
        <v>138</v>
      </c>
      <c r="D67" s="152"/>
      <c r="E67" s="193"/>
      <c r="F67" s="193"/>
      <c r="G67" s="152"/>
      <c r="H67" s="193"/>
      <c r="I67" s="152"/>
      <c r="J67" s="193"/>
      <c r="K67" s="178"/>
      <c r="L67" s="164"/>
      <c r="M67" s="117"/>
      <c r="N67" s="117"/>
      <c r="O67" s="117"/>
      <c r="P67" s="141"/>
      <c r="Q67" s="117"/>
      <c r="R67" s="117"/>
      <c r="S67" s="179"/>
    </row>
    <row r="68" spans="2:19" ht="16.5">
      <c r="B68" s="191"/>
      <c r="C68" s="192" t="s">
        <v>139</v>
      </c>
      <c r="D68" s="196"/>
      <c r="E68" s="118"/>
      <c r="F68" s="192"/>
      <c r="G68" s="118"/>
      <c r="H68" s="119"/>
      <c r="I68" s="118"/>
      <c r="J68" s="193"/>
      <c r="K68" s="178"/>
      <c r="L68" s="164"/>
      <c r="M68" s="117"/>
      <c r="N68" s="117"/>
      <c r="O68" s="117"/>
      <c r="P68" s="141"/>
      <c r="Q68" s="117"/>
      <c r="R68" s="117"/>
      <c r="S68" s="179"/>
    </row>
    <row r="69" spans="2:19" ht="16.5">
      <c r="B69" s="191"/>
      <c r="C69" s="192" t="s">
        <v>134</v>
      </c>
      <c r="D69" s="152">
        <v>15889290</v>
      </c>
      <c r="E69" s="193">
        <v>15889290</v>
      </c>
      <c r="F69" s="193">
        <v>15889290</v>
      </c>
      <c r="G69" s="152">
        <v>15889290</v>
      </c>
      <c r="H69" s="193">
        <v>15889290</v>
      </c>
      <c r="I69" s="152">
        <v>15889290</v>
      </c>
      <c r="J69" s="193">
        <v>15889290</v>
      </c>
      <c r="K69" s="178"/>
      <c r="L69" s="164"/>
      <c r="M69" s="117"/>
      <c r="N69" s="117"/>
      <c r="O69" s="117"/>
      <c r="P69" s="141"/>
      <c r="Q69" s="117"/>
      <c r="R69" s="117"/>
      <c r="S69" s="179"/>
    </row>
    <row r="70" spans="2:19" ht="13.5" customHeight="1">
      <c r="B70" s="191"/>
      <c r="C70" s="192" t="s">
        <v>135</v>
      </c>
      <c r="D70" s="196"/>
      <c r="E70" s="152"/>
      <c r="F70" s="192"/>
      <c r="G70" s="152"/>
      <c r="H70" s="193"/>
      <c r="I70" s="152"/>
      <c r="J70" s="193"/>
      <c r="K70" s="178"/>
      <c r="L70" s="164"/>
      <c r="M70" s="117"/>
      <c r="N70" s="117"/>
      <c r="O70" s="117"/>
      <c r="P70" s="141"/>
      <c r="Q70" s="117"/>
      <c r="R70" s="117"/>
      <c r="S70" s="179"/>
    </row>
    <row r="71" spans="2:19" ht="16.5">
      <c r="B71" s="191"/>
      <c r="C71" s="192" t="s">
        <v>136</v>
      </c>
      <c r="D71" s="197">
        <v>1</v>
      </c>
      <c r="E71" s="198">
        <v>1</v>
      </c>
      <c r="F71" s="198">
        <v>1</v>
      </c>
      <c r="G71" s="197">
        <v>1</v>
      </c>
      <c r="H71" s="198">
        <v>1</v>
      </c>
      <c r="I71" s="197">
        <v>1</v>
      </c>
      <c r="J71" s="198">
        <v>1</v>
      </c>
      <c r="K71" s="178"/>
      <c r="L71" s="164"/>
      <c r="M71" s="117"/>
      <c r="N71" s="117"/>
      <c r="O71" s="117"/>
      <c r="P71" s="141"/>
      <c r="Q71" s="117"/>
      <c r="R71" s="117"/>
      <c r="S71" s="179"/>
    </row>
    <row r="72" spans="2:19" ht="21" customHeight="1">
      <c r="B72" s="191"/>
      <c r="C72" s="192" t="s">
        <v>137</v>
      </c>
      <c r="D72" s="152"/>
      <c r="E72" s="152"/>
      <c r="F72" s="152"/>
      <c r="G72" s="152"/>
      <c r="H72" s="193"/>
      <c r="I72" s="152"/>
      <c r="J72" s="199"/>
      <c r="K72" s="178"/>
      <c r="L72" s="164"/>
      <c r="M72" s="117"/>
      <c r="N72" s="117"/>
      <c r="O72" s="117"/>
      <c r="P72" s="141"/>
      <c r="Q72" s="117"/>
      <c r="R72" s="117"/>
      <c r="S72" s="179"/>
    </row>
    <row r="73" spans="2:19" ht="16.5">
      <c r="B73" s="180"/>
      <c r="C73" s="200" t="s">
        <v>138</v>
      </c>
      <c r="D73" s="201">
        <v>0.7037</v>
      </c>
      <c r="E73" s="202">
        <v>0.7037</v>
      </c>
      <c r="F73" s="202">
        <v>0.7037</v>
      </c>
      <c r="G73" s="201">
        <v>0.7037</v>
      </c>
      <c r="H73" s="202">
        <v>0.7037</v>
      </c>
      <c r="I73" s="201">
        <v>0.7037</v>
      </c>
      <c r="J73" s="203">
        <v>0.7037</v>
      </c>
      <c r="K73" s="204"/>
      <c r="L73" s="205"/>
      <c r="M73" s="206"/>
      <c r="N73" s="206"/>
      <c r="O73" s="206"/>
      <c r="P73" s="207"/>
      <c r="Q73" s="206"/>
      <c r="R73" s="206"/>
      <c r="S73" s="208"/>
    </row>
    <row r="74" spans="2:19" ht="21" customHeight="1">
      <c r="B74" s="180"/>
      <c r="C74" s="200"/>
      <c r="D74" s="200"/>
      <c r="E74" s="200"/>
      <c r="F74" s="200"/>
      <c r="G74" s="209"/>
      <c r="H74" s="210"/>
      <c r="I74" s="210"/>
      <c r="J74" s="201"/>
      <c r="K74" s="195"/>
      <c r="L74" s="195"/>
      <c r="M74" s="195"/>
      <c r="N74" s="195"/>
      <c r="O74" s="195"/>
      <c r="P74" s="58"/>
      <c r="Q74" s="77"/>
      <c r="R74" s="77"/>
      <c r="S74" s="80"/>
    </row>
    <row r="75" spans="2:19" ht="15" customHeight="1">
      <c r="B75" s="188" t="s">
        <v>37</v>
      </c>
      <c r="C75" s="196" t="s">
        <v>140</v>
      </c>
      <c r="D75" s="196"/>
      <c r="E75" s="196"/>
      <c r="F75" s="196"/>
      <c r="G75" s="118"/>
      <c r="H75" s="211"/>
      <c r="I75" s="211"/>
      <c r="J75" s="212" t="s">
        <v>141</v>
      </c>
      <c r="K75" s="195"/>
      <c r="L75" s="195"/>
      <c r="M75" s="195"/>
      <c r="N75" s="195"/>
      <c r="O75" s="195"/>
      <c r="P75" s="213"/>
      <c r="Q75" s="213"/>
      <c r="R75" s="213"/>
      <c r="S75" s="214"/>
    </row>
    <row r="76" spans="2:19" ht="15.75" customHeight="1">
      <c r="B76" s="188"/>
      <c r="C76" s="196" t="s">
        <v>4</v>
      </c>
      <c r="D76" s="196"/>
      <c r="E76" s="196"/>
      <c r="F76" s="196"/>
      <c r="G76" s="86"/>
      <c r="H76" s="86"/>
      <c r="I76" s="86"/>
      <c r="J76" s="215"/>
      <c r="K76" s="195"/>
      <c r="L76" s="195"/>
      <c r="M76" s="195"/>
      <c r="N76" s="195"/>
      <c r="O76" s="195"/>
      <c r="P76" s="213"/>
      <c r="Q76" s="213"/>
      <c r="R76" s="213"/>
      <c r="S76" s="214"/>
    </row>
    <row r="77" spans="2:19" ht="16.5">
      <c r="B77" s="191"/>
      <c r="C77" s="192" t="s">
        <v>142</v>
      </c>
      <c r="D77" s="192"/>
      <c r="E77" s="192"/>
      <c r="F77" s="192"/>
      <c r="G77" s="86"/>
      <c r="H77" s="216"/>
      <c r="I77" s="216"/>
      <c r="J77" s="217">
        <v>0</v>
      </c>
      <c r="K77" s="195"/>
      <c r="L77" s="195"/>
      <c r="M77" s="195"/>
      <c r="N77" s="195"/>
      <c r="O77" s="195"/>
      <c r="P77" s="213"/>
      <c r="Q77" s="213"/>
      <c r="R77" s="213"/>
      <c r="S77" s="214"/>
    </row>
    <row r="78" spans="2:19" ht="19.5" customHeight="1">
      <c r="B78" s="191"/>
      <c r="C78" s="192" t="s">
        <v>143</v>
      </c>
      <c r="D78" s="192"/>
      <c r="E78" s="192"/>
      <c r="F78" s="192"/>
      <c r="G78" s="86"/>
      <c r="H78" s="216"/>
      <c r="I78" s="216"/>
      <c r="J78" s="217">
        <v>0</v>
      </c>
      <c r="K78" s="195"/>
      <c r="L78" s="195"/>
      <c r="M78" s="195"/>
      <c r="N78" s="195"/>
      <c r="O78" s="195"/>
      <c r="P78" s="213"/>
      <c r="Q78" s="213"/>
      <c r="R78" s="213"/>
      <c r="S78" s="214"/>
    </row>
    <row r="79" spans="2:19" ht="16.5">
      <c r="B79" s="191"/>
      <c r="C79" s="192" t="s">
        <v>144</v>
      </c>
      <c r="D79" s="192"/>
      <c r="E79" s="192"/>
      <c r="F79" s="192"/>
      <c r="G79" s="86"/>
      <c r="H79" s="216"/>
      <c r="I79" s="216"/>
      <c r="J79" s="217">
        <v>0</v>
      </c>
      <c r="K79" s="195"/>
      <c r="L79" s="195"/>
      <c r="M79" s="195"/>
      <c r="N79" s="195"/>
      <c r="O79" s="195"/>
      <c r="P79" s="213"/>
      <c r="Q79" s="213"/>
      <c r="R79" s="213"/>
      <c r="S79" s="214"/>
    </row>
    <row r="80" spans="2:19" ht="13.5" customHeight="1">
      <c r="B80" s="191"/>
      <c r="C80" s="192" t="s">
        <v>145</v>
      </c>
      <c r="D80" s="192"/>
      <c r="E80" s="192"/>
      <c r="F80" s="192"/>
      <c r="G80" s="86"/>
      <c r="H80" s="216"/>
      <c r="I80" s="216"/>
      <c r="J80" s="217">
        <v>0</v>
      </c>
      <c r="K80" s="195"/>
      <c r="L80" s="195"/>
      <c r="M80" s="195"/>
      <c r="N80" s="195"/>
      <c r="O80" s="195"/>
      <c r="P80" s="58"/>
      <c r="Q80" s="77"/>
      <c r="R80" s="77"/>
      <c r="S80" s="80"/>
    </row>
    <row r="81" spans="2:19" ht="15" customHeight="1">
      <c r="B81" s="180"/>
      <c r="C81" s="200"/>
      <c r="D81" s="200"/>
      <c r="E81" s="200"/>
      <c r="F81" s="200"/>
      <c r="G81" s="209"/>
      <c r="H81" s="201"/>
      <c r="I81" s="201"/>
      <c r="J81" s="203"/>
      <c r="K81" s="58"/>
      <c r="L81" s="58"/>
      <c r="M81" s="58"/>
      <c r="N81" s="58"/>
      <c r="O81" s="58"/>
      <c r="P81" s="77"/>
      <c r="Q81" s="58"/>
      <c r="R81" s="58"/>
      <c r="S81" s="218"/>
    </row>
    <row r="82" spans="2:19" ht="16.5" customHeight="1">
      <c r="B82" s="185"/>
      <c r="C82" s="219" t="s">
        <v>146</v>
      </c>
      <c r="D82" s="219"/>
      <c r="E82" s="219"/>
      <c r="F82" s="219"/>
      <c r="G82" s="219"/>
      <c r="H82" s="220"/>
      <c r="I82" s="220"/>
      <c r="J82" s="110"/>
      <c r="K82" s="221"/>
      <c r="L82" s="221"/>
      <c r="M82" s="221"/>
      <c r="N82" s="221"/>
      <c r="O82" s="221"/>
      <c r="P82" s="221"/>
      <c r="Q82" s="221"/>
      <c r="R82" s="221"/>
      <c r="S82" s="222"/>
    </row>
    <row r="83" spans="2:19" ht="18" customHeight="1">
      <c r="B83" s="223">
        <v>1</v>
      </c>
      <c r="C83" s="254" t="s">
        <v>147</v>
      </c>
      <c r="D83" s="254"/>
      <c r="E83" s="254"/>
      <c r="F83" s="254"/>
      <c r="G83" s="254"/>
      <c r="H83" s="254"/>
      <c r="I83" s="254"/>
      <c r="J83" s="254"/>
      <c r="K83" s="221"/>
      <c r="L83" s="221"/>
      <c r="M83" s="221"/>
      <c r="N83" s="221"/>
      <c r="O83" s="221"/>
      <c r="P83" s="221"/>
      <c r="Q83" s="221"/>
      <c r="R83" s="221"/>
      <c r="S83" s="222"/>
    </row>
    <row r="84" spans="2:19" ht="59.25" customHeight="1">
      <c r="B84" s="223">
        <v>2</v>
      </c>
      <c r="C84" s="254" t="s">
        <v>148</v>
      </c>
      <c r="D84" s="254"/>
      <c r="E84" s="254"/>
      <c r="F84" s="254"/>
      <c r="G84" s="254"/>
      <c r="H84" s="254"/>
      <c r="I84" s="254"/>
      <c r="J84" s="254"/>
      <c r="K84" s="254"/>
      <c r="L84" s="254"/>
      <c r="M84" s="254"/>
      <c r="N84" s="221"/>
      <c r="O84" s="221"/>
      <c r="P84" s="221"/>
      <c r="Q84" s="221"/>
      <c r="R84" s="221"/>
      <c r="S84" s="222"/>
    </row>
    <row r="85" spans="2:19" ht="60" customHeight="1">
      <c r="B85" s="223">
        <v>3</v>
      </c>
      <c r="C85" s="254" t="s">
        <v>149</v>
      </c>
      <c r="D85" s="254"/>
      <c r="E85" s="254"/>
      <c r="F85" s="254"/>
      <c r="G85" s="254"/>
      <c r="H85" s="254"/>
      <c r="I85" s="254"/>
      <c r="J85" s="254"/>
      <c r="K85" s="254"/>
      <c r="L85" s="254"/>
      <c r="M85" s="254"/>
      <c r="N85" s="221"/>
      <c r="O85" s="221"/>
      <c r="P85" s="221"/>
      <c r="Q85" s="221"/>
      <c r="R85" s="221"/>
      <c r="S85" s="222"/>
    </row>
    <row r="86" spans="2:19" ht="34.5" customHeight="1">
      <c r="B86" s="223">
        <v>4</v>
      </c>
      <c r="C86" s="254" t="s">
        <v>150</v>
      </c>
      <c r="D86" s="254"/>
      <c r="E86" s="254"/>
      <c r="F86" s="254"/>
      <c r="G86" s="254"/>
      <c r="H86" s="254"/>
      <c r="I86" s="254"/>
      <c r="J86" s="254"/>
      <c r="K86" s="254"/>
      <c r="L86" s="254"/>
      <c r="M86" s="254"/>
      <c r="N86" s="221"/>
      <c r="O86" s="221"/>
      <c r="P86" s="221"/>
      <c r="Q86" s="221"/>
      <c r="R86" s="221"/>
      <c r="S86" s="222"/>
    </row>
    <row r="87" spans="2:19" ht="15" customHeight="1">
      <c r="B87" s="223">
        <v>5</v>
      </c>
      <c r="C87" s="254" t="s">
        <v>151</v>
      </c>
      <c r="D87" s="254"/>
      <c r="E87" s="254"/>
      <c r="F87" s="254"/>
      <c r="G87" s="254"/>
      <c r="H87" s="254"/>
      <c r="I87" s="254"/>
      <c r="J87" s="254"/>
      <c r="K87" s="254"/>
      <c r="L87" s="254"/>
      <c r="M87" s="254"/>
      <c r="N87" s="221"/>
      <c r="O87" s="221"/>
      <c r="P87" s="221"/>
      <c r="Q87" s="221"/>
      <c r="R87" s="221"/>
      <c r="S87" s="222"/>
    </row>
    <row r="88" spans="2:19" ht="15" customHeight="1">
      <c r="B88" s="223">
        <v>6</v>
      </c>
      <c r="C88" s="254" t="s">
        <v>152</v>
      </c>
      <c r="D88" s="254"/>
      <c r="E88" s="254"/>
      <c r="F88" s="254"/>
      <c r="G88" s="254"/>
      <c r="H88" s="254"/>
      <c r="I88" s="254"/>
      <c r="J88" s="254"/>
      <c r="K88" s="254"/>
      <c r="L88" s="254"/>
      <c r="M88" s="254"/>
      <c r="N88" s="213"/>
      <c r="O88" s="213"/>
      <c r="P88" s="213"/>
      <c r="Q88" s="213"/>
      <c r="R88" s="213"/>
      <c r="S88" s="214"/>
    </row>
    <row r="89" spans="2:19" ht="15" customHeight="1">
      <c r="B89" s="223">
        <v>7</v>
      </c>
      <c r="C89" s="254" t="s">
        <v>153</v>
      </c>
      <c r="D89" s="254"/>
      <c r="E89" s="254"/>
      <c r="F89" s="254"/>
      <c r="G89" s="254"/>
      <c r="H89" s="254"/>
      <c r="I89" s="213"/>
      <c r="J89" s="213"/>
      <c r="K89" s="213"/>
      <c r="L89" s="213"/>
      <c r="M89" s="213"/>
      <c r="N89" s="213"/>
      <c r="O89" s="213"/>
      <c r="P89" s="213"/>
      <c r="Q89" s="213"/>
      <c r="R89" s="213"/>
      <c r="S89" s="214"/>
    </row>
    <row r="90" spans="2:19" ht="45.75" customHeight="1">
      <c r="B90" s="223">
        <v>8</v>
      </c>
      <c r="C90" s="254" t="s">
        <v>154</v>
      </c>
      <c r="D90" s="254"/>
      <c r="E90" s="254"/>
      <c r="F90" s="254"/>
      <c r="G90" s="254"/>
      <c r="H90" s="254"/>
      <c r="I90" s="254"/>
      <c r="J90" s="254"/>
      <c r="K90" s="254"/>
      <c r="L90" s="254"/>
      <c r="M90" s="254"/>
      <c r="N90" s="213"/>
      <c r="O90" s="213"/>
      <c r="P90" s="213"/>
      <c r="Q90" s="213"/>
      <c r="R90" s="213"/>
      <c r="S90" s="214"/>
    </row>
    <row r="91" spans="2:19" ht="15">
      <c r="B91" s="191">
        <v>9</v>
      </c>
      <c r="C91" s="255" t="s">
        <v>155</v>
      </c>
      <c r="D91" s="255"/>
      <c r="E91" s="255"/>
      <c r="F91" s="255"/>
      <c r="G91" s="255"/>
      <c r="H91" s="255"/>
      <c r="I91" s="255"/>
      <c r="J91" s="255"/>
      <c r="K91" s="255"/>
      <c r="L91" s="255"/>
      <c r="M91" s="255"/>
      <c r="N91" s="224"/>
      <c r="O91" s="224"/>
      <c r="P91" s="224"/>
      <c r="Q91" s="85"/>
      <c r="R91" s="85"/>
      <c r="S91" s="89"/>
    </row>
    <row r="92" spans="2:19" ht="15">
      <c r="B92" s="191"/>
      <c r="C92" s="58"/>
      <c r="D92" s="58"/>
      <c r="E92" s="58"/>
      <c r="F92" s="58"/>
      <c r="G92" s="86"/>
      <c r="H92" s="85"/>
      <c r="I92" s="85"/>
      <c r="J92" s="86"/>
      <c r="K92" s="58"/>
      <c r="L92" s="224"/>
      <c r="M92" s="224"/>
      <c r="N92" s="224"/>
      <c r="O92" s="224"/>
      <c r="P92" s="225" t="s">
        <v>156</v>
      </c>
      <c r="Q92" s="85"/>
      <c r="R92" s="85"/>
      <c r="S92" s="89"/>
    </row>
    <row r="93" spans="2:19" ht="15">
      <c r="B93" s="191"/>
      <c r="C93" s="58"/>
      <c r="D93" s="58"/>
      <c r="E93" s="58"/>
      <c r="F93" s="58"/>
      <c r="G93" s="86"/>
      <c r="H93" s="85"/>
      <c r="I93" s="85"/>
      <c r="J93" s="86"/>
      <c r="K93" s="58"/>
      <c r="L93" s="224"/>
      <c r="M93" s="224"/>
      <c r="N93" s="224"/>
      <c r="O93" s="224"/>
      <c r="P93" s="225" t="s">
        <v>157</v>
      </c>
      <c r="Q93" s="85"/>
      <c r="R93" s="85"/>
      <c r="S93" s="89"/>
    </row>
    <row r="94" spans="2:19" ht="15">
      <c r="B94" s="191"/>
      <c r="C94" s="58"/>
      <c r="D94" s="58"/>
      <c r="E94" s="58"/>
      <c r="F94" s="58"/>
      <c r="G94" s="86"/>
      <c r="H94" s="85"/>
      <c r="I94" s="85"/>
      <c r="J94" s="86"/>
      <c r="K94" s="58"/>
      <c r="L94" s="224"/>
      <c r="M94" s="224"/>
      <c r="N94" s="224"/>
      <c r="O94" s="224"/>
      <c r="P94" s="225"/>
      <c r="Q94" s="85"/>
      <c r="R94" s="85"/>
      <c r="S94" s="89"/>
    </row>
    <row r="95" spans="2:19" ht="15">
      <c r="B95" s="191"/>
      <c r="C95" s="58"/>
      <c r="D95" s="58"/>
      <c r="E95" s="58"/>
      <c r="F95" s="58"/>
      <c r="G95" s="86"/>
      <c r="H95" s="85"/>
      <c r="I95" s="85"/>
      <c r="J95" s="86"/>
      <c r="K95" s="58"/>
      <c r="L95" s="224"/>
      <c r="M95" s="224"/>
      <c r="N95" s="224"/>
      <c r="O95" s="224"/>
      <c r="P95" s="225"/>
      <c r="Q95" s="85"/>
      <c r="R95" s="85"/>
      <c r="S95" s="89"/>
    </row>
    <row r="96" spans="2:19" ht="15">
      <c r="B96" s="191"/>
      <c r="C96" s="58"/>
      <c r="D96" s="58"/>
      <c r="E96" s="58"/>
      <c r="F96" s="58"/>
      <c r="G96" s="86"/>
      <c r="H96" s="85"/>
      <c r="I96" s="85"/>
      <c r="J96" s="86"/>
      <c r="K96" s="58"/>
      <c r="L96" s="224"/>
      <c r="M96" s="224"/>
      <c r="N96" s="224"/>
      <c r="O96" s="224"/>
      <c r="P96" s="86"/>
      <c r="Q96" s="85"/>
      <c r="R96" s="85"/>
      <c r="S96" s="89"/>
    </row>
    <row r="97" spans="2:19" ht="15">
      <c r="B97" s="226" t="s">
        <v>158</v>
      </c>
      <c r="C97" s="77" t="s">
        <v>159</v>
      </c>
      <c r="D97" s="77"/>
      <c r="E97" s="77"/>
      <c r="F97" s="77"/>
      <c r="G97" s="86"/>
      <c r="H97" s="85"/>
      <c r="I97" s="85"/>
      <c r="J97" s="86"/>
      <c r="K97" s="58"/>
      <c r="L97" s="224"/>
      <c r="M97" s="224"/>
      <c r="N97" s="224"/>
      <c r="O97" s="224"/>
      <c r="P97" s="225" t="s">
        <v>160</v>
      </c>
      <c r="Q97" s="85"/>
      <c r="R97" s="85"/>
      <c r="S97" s="89"/>
    </row>
    <row r="98" spans="2:19" ht="15">
      <c r="B98" s="226" t="s">
        <v>161</v>
      </c>
      <c r="C98" s="77" t="s">
        <v>162</v>
      </c>
      <c r="D98" s="77"/>
      <c r="E98" s="77"/>
      <c r="F98" s="77"/>
      <c r="G98" s="86"/>
      <c r="H98" s="85"/>
      <c r="I98" s="85"/>
      <c r="J98" s="86"/>
      <c r="K98" s="58"/>
      <c r="L98" s="224"/>
      <c r="M98" s="224"/>
      <c r="N98" s="224"/>
      <c r="O98" s="224"/>
      <c r="P98" s="225" t="s">
        <v>163</v>
      </c>
      <c r="Q98" s="85"/>
      <c r="R98" s="85"/>
      <c r="S98" s="89"/>
    </row>
    <row r="99" spans="2:19" ht="15">
      <c r="B99" s="226"/>
      <c r="C99" s="77"/>
      <c r="D99" s="77"/>
      <c r="E99" s="77"/>
      <c r="F99" s="77"/>
      <c r="G99" s="86"/>
      <c r="H99" s="85"/>
      <c r="I99" s="85"/>
      <c r="J99" s="86"/>
      <c r="K99" s="58"/>
      <c r="L99" s="224"/>
      <c r="M99" s="224"/>
      <c r="N99" s="224"/>
      <c r="O99" s="224"/>
      <c r="P99" s="224"/>
      <c r="Q99" s="85"/>
      <c r="R99" s="85"/>
      <c r="S99" s="89"/>
    </row>
    <row r="100" spans="2:19" ht="14.25" thickBot="1">
      <c r="B100" s="227"/>
      <c r="C100" s="228"/>
      <c r="D100" s="228"/>
      <c r="E100" s="228"/>
      <c r="F100" s="228"/>
      <c r="G100" s="229"/>
      <c r="H100" s="228"/>
      <c r="I100" s="228"/>
      <c r="J100" s="229"/>
      <c r="K100" s="228"/>
      <c r="L100" s="228"/>
      <c r="M100" s="228"/>
      <c r="N100" s="228"/>
      <c r="O100" s="228"/>
      <c r="P100" s="229"/>
      <c r="Q100" s="228"/>
      <c r="R100" s="228"/>
      <c r="S100" s="230"/>
    </row>
    <row r="102" spans="1:52" s="231" customFormat="1" ht="15">
      <c r="A102" s="63"/>
      <c r="B102" s="63"/>
      <c r="C102" s="63"/>
      <c r="D102" s="63"/>
      <c r="E102" s="63"/>
      <c r="F102" s="63"/>
      <c r="H102" s="63"/>
      <c r="I102" s="63"/>
      <c r="K102" s="63"/>
      <c r="L102" s="63"/>
      <c r="M102" s="63"/>
      <c r="N102" s="63"/>
      <c r="O102" s="63"/>
      <c r="Q102" s="58"/>
      <c r="R102" s="58"/>
      <c r="S102" s="232"/>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row>
    <row r="103" spans="1:52" s="231" customFormat="1" ht="13.5">
      <c r="A103" s="63"/>
      <c r="B103" s="63"/>
      <c r="C103" s="63"/>
      <c r="D103" s="63"/>
      <c r="E103" s="63"/>
      <c r="F103" s="63"/>
      <c r="H103" s="63"/>
      <c r="I103" s="63"/>
      <c r="K103" s="63"/>
      <c r="L103" s="63"/>
      <c r="M103" s="63"/>
      <c r="N103" s="63"/>
      <c r="O103" s="63"/>
      <c r="Q103" s="233"/>
      <c r="R103" s="233"/>
      <c r="S103" s="23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row>
    <row r="104" spans="1:52" s="231" customFormat="1" ht="27">
      <c r="A104" s="63"/>
      <c r="B104" s="63"/>
      <c r="C104" s="234" t="s">
        <v>164</v>
      </c>
      <c r="D104" s="234"/>
      <c r="E104" s="234"/>
      <c r="F104" s="234"/>
      <c r="H104" s="63"/>
      <c r="I104" s="63"/>
      <c r="K104" s="63"/>
      <c r="L104" s="63"/>
      <c r="M104" s="63"/>
      <c r="N104" s="63"/>
      <c r="O104" s="63"/>
      <c r="Q104" s="224"/>
      <c r="R104" s="224"/>
      <c r="S104" s="235"/>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row>
    <row r="105" spans="1:52" s="231" customFormat="1" ht="15">
      <c r="A105" s="63"/>
      <c r="B105" s="63"/>
      <c r="C105" s="63"/>
      <c r="D105" s="63"/>
      <c r="E105" s="63"/>
      <c r="F105" s="63"/>
      <c r="H105" s="63"/>
      <c r="I105" s="63"/>
      <c r="K105" s="63"/>
      <c r="L105" s="63"/>
      <c r="M105" s="63"/>
      <c r="N105" s="63"/>
      <c r="O105" s="63"/>
      <c r="Q105" s="224"/>
      <c r="R105" s="224"/>
      <c r="S105" s="224"/>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row>
    <row r="106" spans="1:52" s="231" customFormat="1" ht="15">
      <c r="A106" s="63"/>
      <c r="B106" s="63"/>
      <c r="C106" s="63"/>
      <c r="D106" s="63"/>
      <c r="E106" s="63"/>
      <c r="F106" s="63"/>
      <c r="H106" s="63"/>
      <c r="I106" s="63"/>
      <c r="K106" s="63"/>
      <c r="L106" s="63"/>
      <c r="M106" s="63"/>
      <c r="N106" s="63"/>
      <c r="O106" s="63"/>
      <c r="Q106" s="224"/>
      <c r="R106" s="224"/>
      <c r="S106" s="224"/>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row>
  </sheetData>
  <sheetProtection/>
  <mergeCells count="22">
    <mergeCell ref="G8:H8"/>
    <mergeCell ref="B8:B9"/>
    <mergeCell ref="C8:C9"/>
    <mergeCell ref="D8:D9"/>
    <mergeCell ref="E8:E9"/>
    <mergeCell ref="F8:F9"/>
    <mergeCell ref="C88:M88"/>
    <mergeCell ref="C89:H89"/>
    <mergeCell ref="C90:M90"/>
    <mergeCell ref="C91:M91"/>
    <mergeCell ref="R8:S8"/>
    <mergeCell ref="C83:J83"/>
    <mergeCell ref="C84:M84"/>
    <mergeCell ref="C85:M85"/>
    <mergeCell ref="C86:M86"/>
    <mergeCell ref="C87:M87"/>
    <mergeCell ref="I8:J8"/>
    <mergeCell ref="L8:L9"/>
    <mergeCell ref="M8:M9"/>
    <mergeCell ref="N8:N9"/>
    <mergeCell ref="O8:O9"/>
    <mergeCell ref="P8:Q8"/>
  </mergeCells>
  <printOptions/>
  <pageMargins left="0.7086614173228347" right="0.7086614173228347" top="0.31" bottom="0.24" header="0.22" footer="0.15748031496062992"/>
  <pageSetup blackAndWhite="1" fitToHeight="1" fitToWidth="1" horizontalDpi="600" verticalDpi="600" orientation="landscape" paperSize="9" scale="31" r:id="rId1"/>
  <colBreaks count="2" manualBreakCount="2">
    <brk id="1" max="65535" man="1"/>
    <brk id="19" max="65535" man="1"/>
  </colBreaks>
</worksheet>
</file>

<file path=xl/worksheets/sheet2.xml><?xml version="1.0" encoding="utf-8"?>
<worksheet xmlns="http://schemas.openxmlformats.org/spreadsheetml/2006/main" xmlns:r="http://schemas.openxmlformats.org/officeDocument/2006/relationships">
  <dimension ref="A1:R53"/>
  <sheetViews>
    <sheetView zoomScalePageLayoutView="0" workbookViewId="0" topLeftCell="A1">
      <selection activeCell="D52" sqref="D52"/>
    </sheetView>
  </sheetViews>
  <sheetFormatPr defaultColWidth="9.140625" defaultRowHeight="12.75"/>
  <cols>
    <col min="1" max="1" width="6.57421875" style="56" bestFit="1" customWidth="1"/>
    <col min="2" max="2" width="42.57421875" style="4" customWidth="1"/>
    <col min="3" max="3" width="2.8515625" style="4" customWidth="1"/>
    <col min="4" max="4" width="14.7109375" style="4" customWidth="1"/>
    <col min="5" max="5" width="2.8515625" style="4" customWidth="1"/>
    <col min="6" max="6" width="14.7109375" style="32" bestFit="1" customWidth="1"/>
    <col min="7" max="7" width="1.8515625" style="32" hidden="1" customWidth="1"/>
    <col min="8" max="8" width="16.8515625" style="4" hidden="1" customWidth="1"/>
    <col min="9" max="9" width="14.7109375" style="4" customWidth="1"/>
    <col min="10" max="10" width="2.28125" style="4" customWidth="1"/>
    <col min="11" max="11" width="14.7109375" style="14" customWidth="1"/>
    <col min="12" max="12" width="2.421875" style="34" hidden="1" customWidth="1"/>
    <col min="13" max="13" width="16.8515625" style="14" hidden="1" customWidth="1"/>
    <col min="14" max="14" width="4.00390625" style="14" customWidth="1"/>
    <col min="15" max="15" width="17.421875" style="4" customWidth="1"/>
    <col min="16" max="16384" width="9.140625" style="4" customWidth="1"/>
  </cols>
  <sheetData>
    <row r="1" spans="1:14" ht="18.75">
      <c r="A1" s="236" t="s">
        <v>0</v>
      </c>
      <c r="B1" s="237"/>
      <c r="C1" s="237"/>
      <c r="D1" s="237"/>
      <c r="E1" s="237"/>
      <c r="F1" s="237"/>
      <c r="G1" s="237"/>
      <c r="H1" s="237"/>
      <c r="I1" s="237"/>
      <c r="J1" s="237"/>
      <c r="K1" s="238"/>
      <c r="L1" s="1"/>
      <c r="M1" s="2"/>
      <c r="N1" s="3"/>
    </row>
    <row r="2" spans="1:14" ht="15">
      <c r="A2" s="239" t="s">
        <v>1</v>
      </c>
      <c r="B2" s="240"/>
      <c r="C2" s="240"/>
      <c r="D2" s="240"/>
      <c r="E2" s="240"/>
      <c r="F2" s="240"/>
      <c r="G2" s="240"/>
      <c r="H2" s="240"/>
      <c r="I2" s="240"/>
      <c r="J2" s="240"/>
      <c r="K2" s="241"/>
      <c r="L2" s="5"/>
      <c r="M2" s="6"/>
      <c r="N2" s="7"/>
    </row>
    <row r="3" spans="1:14" ht="13.5">
      <c r="A3" s="242" t="s">
        <v>2</v>
      </c>
      <c r="B3" s="243"/>
      <c r="C3" s="243"/>
      <c r="D3" s="243"/>
      <c r="E3" s="243"/>
      <c r="F3" s="243"/>
      <c r="G3" s="243"/>
      <c r="H3" s="243"/>
      <c r="I3" s="243"/>
      <c r="J3" s="243"/>
      <c r="K3" s="244"/>
      <c r="L3" s="8"/>
      <c r="M3" s="9"/>
      <c r="N3" s="10"/>
    </row>
    <row r="4" spans="1:13" ht="15">
      <c r="A4" s="245" t="s">
        <v>3</v>
      </c>
      <c r="B4" s="248" t="s">
        <v>4</v>
      </c>
      <c r="C4" s="11"/>
      <c r="D4" s="251" t="s">
        <v>5</v>
      </c>
      <c r="E4" s="252"/>
      <c r="F4" s="252"/>
      <c r="G4" s="252"/>
      <c r="H4" s="252"/>
      <c r="I4" s="251" t="s">
        <v>6</v>
      </c>
      <c r="J4" s="252"/>
      <c r="K4" s="253"/>
      <c r="L4" s="12"/>
      <c r="M4" s="13"/>
    </row>
    <row r="5" spans="1:13" ht="15">
      <c r="A5" s="246"/>
      <c r="B5" s="249"/>
      <c r="C5" s="15"/>
      <c r="D5" s="16" t="s">
        <v>7</v>
      </c>
      <c r="F5" s="17" t="s">
        <v>7</v>
      </c>
      <c r="G5" s="18"/>
      <c r="H5" s="19" t="s">
        <v>7</v>
      </c>
      <c r="I5" s="16" t="s">
        <v>7</v>
      </c>
      <c r="J5" s="17"/>
      <c r="K5" s="19" t="s">
        <v>7</v>
      </c>
      <c r="L5" s="18"/>
      <c r="M5" s="19" t="s">
        <v>7</v>
      </c>
    </row>
    <row r="6" spans="1:13" ht="15">
      <c r="A6" s="246"/>
      <c r="B6" s="249"/>
      <c r="C6" s="15"/>
      <c r="D6" s="20" t="s">
        <v>8</v>
      </c>
      <c r="F6" s="21" t="s">
        <v>9</v>
      </c>
      <c r="G6" s="18"/>
      <c r="H6" s="22" t="s">
        <v>10</v>
      </c>
      <c r="I6" s="20" t="s">
        <v>8</v>
      </c>
      <c r="J6" s="21"/>
      <c r="K6" s="22" t="s">
        <v>9</v>
      </c>
      <c r="L6" s="18"/>
      <c r="M6" s="22" t="s">
        <v>10</v>
      </c>
    </row>
    <row r="7" spans="1:13" ht="15">
      <c r="A7" s="247"/>
      <c r="B7" s="250"/>
      <c r="C7" s="23"/>
      <c r="D7" s="24" t="s">
        <v>11</v>
      </c>
      <c r="E7" s="25"/>
      <c r="F7" s="26" t="s">
        <v>11</v>
      </c>
      <c r="G7" s="27"/>
      <c r="H7" s="28" t="s">
        <v>11</v>
      </c>
      <c r="I7" s="24" t="s">
        <v>11</v>
      </c>
      <c r="J7" s="26"/>
      <c r="K7" s="28" t="s">
        <v>11</v>
      </c>
      <c r="L7" s="27"/>
      <c r="M7" s="28" t="s">
        <v>11</v>
      </c>
    </row>
    <row r="8" spans="1:13" ht="15.75">
      <c r="A8" s="29" t="s">
        <v>12</v>
      </c>
      <c r="B8" s="30" t="s">
        <v>13</v>
      </c>
      <c r="D8" s="31"/>
      <c r="F8" s="14"/>
      <c r="I8" s="31"/>
      <c r="K8" s="33"/>
      <c r="M8" s="33"/>
    </row>
    <row r="9" spans="1:13" ht="15.75">
      <c r="A9" s="29">
        <v>1</v>
      </c>
      <c r="B9" s="35" t="s">
        <v>14</v>
      </c>
      <c r="D9" s="31"/>
      <c r="F9" s="14"/>
      <c r="I9" s="31"/>
      <c r="K9" s="33"/>
      <c r="M9" s="33"/>
    </row>
    <row r="10" spans="1:15" ht="15.75">
      <c r="A10" s="29" t="s">
        <v>15</v>
      </c>
      <c r="B10" s="36" t="s">
        <v>16</v>
      </c>
      <c r="D10" s="37">
        <v>1129.18</v>
      </c>
      <c r="F10" s="34">
        <v>1129.175</v>
      </c>
      <c r="G10" s="38"/>
      <c r="H10" s="34">
        <v>1129.175</v>
      </c>
      <c r="I10" s="38">
        <v>1129.18</v>
      </c>
      <c r="J10" s="34"/>
      <c r="K10" s="39">
        <v>1129.175</v>
      </c>
      <c r="M10" s="40">
        <v>1129.18</v>
      </c>
      <c r="O10" s="34"/>
    </row>
    <row r="11" spans="1:15" ht="15.75">
      <c r="A11" s="29" t="s">
        <v>17</v>
      </c>
      <c r="B11" s="36" t="s">
        <v>18</v>
      </c>
      <c r="D11" s="37">
        <v>10039.07</v>
      </c>
      <c r="F11" s="34">
        <v>10789.833694500001</v>
      </c>
      <c r="G11" s="38"/>
      <c r="H11" s="34">
        <v>10941.9259292</v>
      </c>
      <c r="I11" s="38">
        <v>3193.27</v>
      </c>
      <c r="J11" s="34"/>
      <c r="K11" s="39">
        <v>4148.9837713</v>
      </c>
      <c r="M11" s="40">
        <v>4883.41</v>
      </c>
      <c r="O11" s="34"/>
    </row>
    <row r="12" spans="1:15" ht="15.75">
      <c r="A12" s="29" t="s">
        <v>19</v>
      </c>
      <c r="B12" s="36" t="s">
        <v>20</v>
      </c>
      <c r="D12" s="37">
        <v>0</v>
      </c>
      <c r="F12" s="34">
        <v>0</v>
      </c>
      <c r="G12" s="38"/>
      <c r="H12" s="34">
        <v>0</v>
      </c>
      <c r="I12" s="38">
        <v>0</v>
      </c>
      <c r="J12" s="34"/>
      <c r="K12" s="39">
        <v>0</v>
      </c>
      <c r="M12" s="40">
        <v>0</v>
      </c>
      <c r="O12" s="34"/>
    </row>
    <row r="13" spans="1:15" ht="15.75">
      <c r="A13" s="29" t="s">
        <v>21</v>
      </c>
      <c r="B13" s="36" t="s">
        <v>22</v>
      </c>
      <c r="D13" s="37">
        <v>0</v>
      </c>
      <c r="F13" s="34">
        <v>0</v>
      </c>
      <c r="G13" s="38"/>
      <c r="H13" s="34">
        <v>0</v>
      </c>
      <c r="I13" s="38">
        <v>345.62</v>
      </c>
      <c r="J13" s="34"/>
      <c r="K13" s="39">
        <v>2.16702</v>
      </c>
      <c r="M13" s="40">
        <v>0.063</v>
      </c>
      <c r="O13" s="34"/>
    </row>
    <row r="14" spans="1:18" ht="15.75">
      <c r="A14" s="29"/>
      <c r="B14" s="35" t="s">
        <v>23</v>
      </c>
      <c r="D14" s="38">
        <f>SUM(D10:D13)</f>
        <v>11168.25</v>
      </c>
      <c r="F14" s="34">
        <f>SUM(F10:F13)+0.01</f>
        <v>11919.0186945</v>
      </c>
      <c r="G14" s="38"/>
      <c r="H14" s="34">
        <f>SUM(H10:H13)+0.01</f>
        <v>12071.1109292</v>
      </c>
      <c r="I14" s="38">
        <f>SUM(I10:I13)</f>
        <v>4668.07</v>
      </c>
      <c r="J14" s="34"/>
      <c r="K14" s="39">
        <v>5280.3257913</v>
      </c>
      <c r="L14" s="38"/>
      <c r="M14" s="40">
        <f>SUM(M10:M13)</f>
        <v>6012.653</v>
      </c>
      <c r="N14" s="32"/>
      <c r="O14" s="34"/>
      <c r="P14" s="41"/>
      <c r="R14" s="41"/>
    </row>
    <row r="15" spans="1:15" ht="15.75">
      <c r="A15" s="42">
        <v>2</v>
      </c>
      <c r="B15" s="35" t="s">
        <v>24</v>
      </c>
      <c r="D15" s="31"/>
      <c r="F15" s="34"/>
      <c r="G15" s="38"/>
      <c r="H15" s="34"/>
      <c r="I15" s="38"/>
      <c r="J15" s="34"/>
      <c r="K15" s="39"/>
      <c r="M15" s="40"/>
      <c r="O15" s="34"/>
    </row>
    <row r="16" spans="1:15" ht="15.75">
      <c r="A16" s="29" t="s">
        <v>15</v>
      </c>
      <c r="B16" s="36" t="s">
        <v>25</v>
      </c>
      <c r="D16" s="37">
        <v>887.29</v>
      </c>
      <c r="F16" s="34">
        <v>1507.39843</v>
      </c>
      <c r="G16" s="38"/>
      <c r="H16" s="34">
        <v>1702.35278</v>
      </c>
      <c r="I16" s="38">
        <v>1530.4</v>
      </c>
      <c r="J16" s="34"/>
      <c r="K16" s="39">
        <v>1832.50885</v>
      </c>
      <c r="M16" s="40">
        <v>1712.63</v>
      </c>
      <c r="O16" s="34"/>
    </row>
    <row r="17" spans="1:15" ht="15.75">
      <c r="A17" s="29" t="s">
        <v>17</v>
      </c>
      <c r="B17" s="36" t="s">
        <v>26</v>
      </c>
      <c r="D17" s="37">
        <v>0</v>
      </c>
      <c r="F17" s="34">
        <v>73.32813</v>
      </c>
      <c r="G17" s="38"/>
      <c r="H17" s="34">
        <v>107.81522790271801</v>
      </c>
      <c r="I17" s="38">
        <v>0</v>
      </c>
      <c r="J17" s="34"/>
      <c r="K17" s="39">
        <v>73.32813</v>
      </c>
      <c r="M17" s="40">
        <v>107.82</v>
      </c>
      <c r="O17" s="34"/>
    </row>
    <row r="18" spans="1:15" ht="15.75">
      <c r="A18" s="29" t="s">
        <v>19</v>
      </c>
      <c r="B18" s="43" t="s">
        <v>27</v>
      </c>
      <c r="D18" s="37">
        <v>884.9</v>
      </c>
      <c r="F18" s="34">
        <v>2570.043993333333</v>
      </c>
      <c r="G18" s="38"/>
      <c r="H18" s="34">
        <v>2679.6929433333335</v>
      </c>
      <c r="I18" s="38">
        <v>1121.62</v>
      </c>
      <c r="J18" s="34"/>
      <c r="K18" s="39">
        <v>2712.83399</v>
      </c>
      <c r="M18" s="40">
        <v>2812.64</v>
      </c>
      <c r="O18" s="34"/>
    </row>
    <row r="19" spans="1:15" ht="15.75">
      <c r="A19" s="29" t="s">
        <v>21</v>
      </c>
      <c r="B19" s="43" t="s">
        <v>28</v>
      </c>
      <c r="D19" s="37">
        <v>76.51</v>
      </c>
      <c r="F19" s="34">
        <v>69.44969</v>
      </c>
      <c r="G19" s="38"/>
      <c r="H19" s="34">
        <v>61.70075</v>
      </c>
      <c r="I19" s="38">
        <v>124.3</v>
      </c>
      <c r="J19" s="34"/>
      <c r="K19" s="39">
        <v>96.5042</v>
      </c>
      <c r="M19" s="40">
        <v>90.89</v>
      </c>
      <c r="O19" s="34"/>
    </row>
    <row r="20" spans="1:18" ht="15.75">
      <c r="A20" s="29"/>
      <c r="B20" s="35" t="s">
        <v>29</v>
      </c>
      <c r="D20" s="38">
        <f>SUM(D16:D19)</f>
        <v>1848.7</v>
      </c>
      <c r="F20" s="34">
        <f>SUM(F16:F19)</f>
        <v>4220.220243333334</v>
      </c>
      <c r="G20" s="38"/>
      <c r="H20" s="34">
        <f>SUM(H16:H19)</f>
        <v>4551.561701236052</v>
      </c>
      <c r="I20" s="38">
        <f>SUM(I16:I19)</f>
        <v>2776.32</v>
      </c>
      <c r="J20" s="34"/>
      <c r="K20" s="39">
        <f>SUM(K16:K19)</f>
        <v>4715.17517</v>
      </c>
      <c r="M20" s="40">
        <f>SUM(M16:M19)</f>
        <v>4723.9800000000005</v>
      </c>
      <c r="O20" s="34"/>
      <c r="P20" s="34"/>
      <c r="R20" s="41"/>
    </row>
    <row r="21" spans="1:16" ht="15.75">
      <c r="A21" s="42">
        <v>3</v>
      </c>
      <c r="B21" s="35" t="s">
        <v>30</v>
      </c>
      <c r="D21" s="31"/>
      <c r="F21" s="34"/>
      <c r="G21" s="38"/>
      <c r="H21" s="34"/>
      <c r="I21" s="38"/>
      <c r="J21" s="34"/>
      <c r="K21" s="39"/>
      <c r="M21" s="40"/>
      <c r="P21" s="34"/>
    </row>
    <row r="22" spans="1:15" ht="15.75">
      <c r="A22" s="29" t="s">
        <v>15</v>
      </c>
      <c r="B22" s="43" t="s">
        <v>31</v>
      </c>
      <c r="D22" s="37">
        <v>2588.08</v>
      </c>
      <c r="F22" s="34">
        <v>3130.48478</v>
      </c>
      <c r="G22" s="38"/>
      <c r="H22" s="34">
        <v>1882.72278</v>
      </c>
      <c r="I22" s="38">
        <v>4683.87</v>
      </c>
      <c r="J22" s="34"/>
      <c r="K22" s="39">
        <v>3130.48478</v>
      </c>
      <c r="M22" s="40">
        <v>2187.78</v>
      </c>
      <c r="O22" s="34"/>
    </row>
    <row r="23" spans="1:15" ht="15.75">
      <c r="A23" s="29" t="s">
        <v>17</v>
      </c>
      <c r="B23" s="43" t="s">
        <v>32</v>
      </c>
      <c r="D23" s="37">
        <v>1699.92</v>
      </c>
      <c r="F23" s="34">
        <v>3439.407632446</v>
      </c>
      <c r="G23" s="38"/>
      <c r="H23" s="34">
        <v>3329.8494356671604</v>
      </c>
      <c r="I23" s="38">
        <v>2790.86</v>
      </c>
      <c r="J23" s="34"/>
      <c r="K23" s="39">
        <v>3729.34111</v>
      </c>
      <c r="M23" s="40">
        <v>3459.5</v>
      </c>
      <c r="O23" s="34"/>
    </row>
    <row r="24" spans="1:15" ht="15.75">
      <c r="A24" s="29" t="s">
        <v>19</v>
      </c>
      <c r="B24" s="43" t="s">
        <v>33</v>
      </c>
      <c r="D24" s="37">
        <v>2292.35</v>
      </c>
      <c r="F24" s="34">
        <v>2234.0339763188717</v>
      </c>
      <c r="G24" s="38"/>
      <c r="H24" s="34">
        <v>2017.6068636809523</v>
      </c>
      <c r="I24" s="38">
        <v>3168.54</v>
      </c>
      <c r="J24" s="34"/>
      <c r="K24" s="39">
        <v>3032.94956</v>
      </c>
      <c r="M24" s="40">
        <v>2886.05</v>
      </c>
      <c r="O24" s="34"/>
    </row>
    <row r="25" spans="1:15" ht="15.75">
      <c r="A25" s="29" t="s">
        <v>21</v>
      </c>
      <c r="B25" s="43" t="s">
        <v>34</v>
      </c>
      <c r="D25" s="37">
        <v>49.1</v>
      </c>
      <c r="F25" s="34">
        <v>95.96903</v>
      </c>
      <c r="G25" s="38"/>
      <c r="H25" s="34">
        <v>81.23368</v>
      </c>
      <c r="I25" s="38">
        <v>54.31</v>
      </c>
      <c r="J25" s="34"/>
      <c r="K25" s="39">
        <v>99.0888</v>
      </c>
      <c r="M25" s="40">
        <v>87.9</v>
      </c>
      <c r="O25" s="34"/>
    </row>
    <row r="26" spans="1:18" ht="15.75">
      <c r="A26" s="29"/>
      <c r="B26" s="35" t="s">
        <v>35</v>
      </c>
      <c r="D26" s="38">
        <f>SUM(D22:D25)</f>
        <v>6629.450000000001</v>
      </c>
      <c r="F26" s="34">
        <f>SUM(F22:F25)</f>
        <v>8899.895418764872</v>
      </c>
      <c r="G26" s="38"/>
      <c r="H26" s="34">
        <f>SUM(H22:H25)</f>
        <v>7311.412759348113</v>
      </c>
      <c r="I26" s="38">
        <f>SUM(I22:I25)</f>
        <v>10697.58</v>
      </c>
      <c r="J26" s="34"/>
      <c r="K26" s="39">
        <f>SUM(K22:K25)</f>
        <v>9991.86425</v>
      </c>
      <c r="L26" s="38"/>
      <c r="M26" s="40">
        <f>SUM(M22:M25)</f>
        <v>8621.230000000001</v>
      </c>
      <c r="O26" s="34"/>
      <c r="P26" s="34"/>
      <c r="R26" s="41"/>
    </row>
    <row r="27" spans="1:18" ht="15.75">
      <c r="A27" s="29"/>
      <c r="B27" s="44" t="s">
        <v>36</v>
      </c>
      <c r="D27" s="45">
        <f>D14+D20+D26</f>
        <v>19646.4</v>
      </c>
      <c r="E27" s="45"/>
      <c r="F27" s="46">
        <f>F14+F20+F26</f>
        <v>25039.13435659821</v>
      </c>
      <c r="G27" s="45"/>
      <c r="H27" s="46">
        <f>H14+H20+H26-0.01</f>
        <v>23934.075389784168</v>
      </c>
      <c r="I27" s="45">
        <f>I14+I20+I26</f>
        <v>18141.97</v>
      </c>
      <c r="J27" s="46"/>
      <c r="K27" s="47">
        <f>K14+K20+K26</f>
        <v>19987.3652113</v>
      </c>
      <c r="L27" s="45"/>
      <c r="M27" s="47">
        <f>M14+M20+M26</f>
        <v>19357.863000000005</v>
      </c>
      <c r="P27" s="34"/>
      <c r="R27" s="41"/>
    </row>
    <row r="28" spans="1:15" ht="15.75">
      <c r="A28" s="29"/>
      <c r="B28" s="48"/>
      <c r="D28" s="31"/>
      <c r="F28" s="34"/>
      <c r="G28" s="38"/>
      <c r="H28" s="34"/>
      <c r="I28" s="38"/>
      <c r="J28" s="34"/>
      <c r="K28" s="33"/>
      <c r="M28" s="40"/>
      <c r="O28" s="34"/>
    </row>
    <row r="29" spans="1:15" ht="15.75">
      <c r="A29" s="29" t="s">
        <v>37</v>
      </c>
      <c r="B29" s="30" t="s">
        <v>38</v>
      </c>
      <c r="D29" s="31"/>
      <c r="F29" s="34"/>
      <c r="G29" s="38"/>
      <c r="H29" s="34"/>
      <c r="I29" s="38"/>
      <c r="J29" s="34"/>
      <c r="K29" s="33"/>
      <c r="M29" s="40"/>
      <c r="O29" s="34"/>
    </row>
    <row r="30" spans="1:15" ht="15.75">
      <c r="A30" s="29">
        <v>1</v>
      </c>
      <c r="B30" s="49" t="s">
        <v>39</v>
      </c>
      <c r="D30" s="31"/>
      <c r="F30" s="34"/>
      <c r="G30" s="38"/>
      <c r="H30" s="34"/>
      <c r="I30" s="38"/>
      <c r="J30" s="34"/>
      <c r="K30" s="33"/>
      <c r="M30" s="40"/>
      <c r="O30" s="34"/>
    </row>
    <row r="31" spans="1:15" ht="15.75">
      <c r="A31" s="29" t="s">
        <v>15</v>
      </c>
      <c r="B31" s="36" t="s">
        <v>40</v>
      </c>
      <c r="D31" s="37">
        <v>6164.08</v>
      </c>
      <c r="F31" s="34">
        <v>8682.393373200453</v>
      </c>
      <c r="G31" s="38"/>
      <c r="H31" s="34">
        <v>5874.054477535698</v>
      </c>
      <c r="I31" s="38">
        <v>8796.91</v>
      </c>
      <c r="J31" s="34"/>
      <c r="K31" s="40">
        <v>11603.48228</v>
      </c>
      <c r="M31" s="40">
        <v>9033.6</v>
      </c>
      <c r="O31" s="34"/>
    </row>
    <row r="32" spans="1:15" ht="15.75">
      <c r="A32" s="29" t="s">
        <v>17</v>
      </c>
      <c r="B32" s="36" t="s">
        <v>26</v>
      </c>
      <c r="D32" s="37">
        <v>0</v>
      </c>
      <c r="F32" s="34">
        <v>0</v>
      </c>
      <c r="G32" s="38"/>
      <c r="H32" s="34"/>
      <c r="I32" s="38">
        <v>0.24</v>
      </c>
      <c r="J32" s="34"/>
      <c r="K32" s="40">
        <v>0</v>
      </c>
      <c r="M32" s="40"/>
      <c r="O32" s="34"/>
    </row>
    <row r="33" spans="1:15" ht="15.75">
      <c r="A33" s="29" t="s">
        <v>19</v>
      </c>
      <c r="B33" s="43" t="s">
        <v>41</v>
      </c>
      <c r="D33" s="37">
        <v>4323.84</v>
      </c>
      <c r="F33" s="34">
        <v>3912.6685</v>
      </c>
      <c r="G33" s="38"/>
      <c r="H33" s="34">
        <v>3909.9185</v>
      </c>
      <c r="I33" s="38">
        <v>183.94</v>
      </c>
      <c r="J33" s="34"/>
      <c r="K33" s="40">
        <v>100.0175</v>
      </c>
      <c r="M33" s="40">
        <v>100.02</v>
      </c>
      <c r="O33" s="34"/>
    </row>
    <row r="34" spans="1:15" ht="15.75">
      <c r="A34" s="29" t="s">
        <v>21</v>
      </c>
      <c r="B34" s="43" t="s">
        <v>42</v>
      </c>
      <c r="D34" s="37">
        <v>6153.9</v>
      </c>
      <c r="F34" s="34">
        <v>5863.5546300000005</v>
      </c>
      <c r="G34" s="38"/>
      <c r="H34" s="34">
        <v>5441.22139</v>
      </c>
      <c r="I34" s="38">
        <v>1659.39</v>
      </c>
      <c r="J34" s="34"/>
      <c r="K34" s="40">
        <v>1989.21601</v>
      </c>
      <c r="M34" s="40">
        <v>1668.21</v>
      </c>
      <c r="O34" s="34"/>
    </row>
    <row r="35" spans="1:15" ht="15.75">
      <c r="A35" s="29" t="s">
        <v>43</v>
      </c>
      <c r="B35" s="43" t="s">
        <v>44</v>
      </c>
      <c r="D35" s="37">
        <v>17.06</v>
      </c>
      <c r="F35" s="34">
        <v>111.45939</v>
      </c>
      <c r="G35" s="38"/>
      <c r="H35" s="34">
        <v>97.11041295061366</v>
      </c>
      <c r="I35" s="38">
        <v>29.7</v>
      </c>
      <c r="J35" s="34"/>
      <c r="K35" s="40">
        <v>111.86382</v>
      </c>
      <c r="M35" s="40">
        <v>97.11</v>
      </c>
      <c r="O35" s="34"/>
    </row>
    <row r="36" spans="1:18" ht="15.75">
      <c r="A36" s="29"/>
      <c r="B36" s="35" t="s">
        <v>45</v>
      </c>
      <c r="D36" s="38">
        <f>SUM(D31:D35)</f>
        <v>16658.88</v>
      </c>
      <c r="F36" s="34">
        <f>SUM(F31:F35)</f>
        <v>18570.075893200454</v>
      </c>
      <c r="G36" s="38"/>
      <c r="H36" s="34">
        <f>SUM(H31:H35)</f>
        <v>15322.304780486313</v>
      </c>
      <c r="I36" s="38">
        <f>SUM(I31:I35)</f>
        <v>10670.18</v>
      </c>
      <c r="J36" s="34"/>
      <c r="K36" s="40">
        <f>SUM(K31:K35)</f>
        <v>13804.57961</v>
      </c>
      <c r="L36" s="38"/>
      <c r="M36" s="40">
        <f>SUM(M31:M35)</f>
        <v>10898.940000000002</v>
      </c>
      <c r="O36" s="34"/>
      <c r="P36" s="41"/>
      <c r="R36" s="41"/>
    </row>
    <row r="37" spans="1:15" ht="15.75">
      <c r="A37" s="29">
        <v>2</v>
      </c>
      <c r="B37" s="49" t="s">
        <v>46</v>
      </c>
      <c r="D37" s="31"/>
      <c r="F37" s="34"/>
      <c r="G37" s="38"/>
      <c r="H37" s="34"/>
      <c r="I37" s="38"/>
      <c r="J37" s="34"/>
      <c r="K37" s="33"/>
      <c r="M37" s="40"/>
      <c r="O37" s="34"/>
    </row>
    <row r="38" spans="1:15" ht="15.75">
      <c r="A38" s="29" t="s">
        <v>15</v>
      </c>
      <c r="B38" s="43" t="s">
        <v>47</v>
      </c>
      <c r="D38" s="38">
        <v>0</v>
      </c>
      <c r="F38" s="34">
        <v>0</v>
      </c>
      <c r="G38" s="38"/>
      <c r="H38" s="34">
        <v>0</v>
      </c>
      <c r="I38" s="38">
        <v>0</v>
      </c>
      <c r="J38" s="34"/>
      <c r="K38" s="33">
        <v>0</v>
      </c>
      <c r="M38" s="40">
        <v>0</v>
      </c>
      <c r="O38" s="34"/>
    </row>
    <row r="39" spans="1:15" ht="15.75">
      <c r="A39" s="29" t="s">
        <v>17</v>
      </c>
      <c r="B39" s="43" t="s">
        <v>48</v>
      </c>
      <c r="D39" s="37">
        <v>23.61</v>
      </c>
      <c r="F39" s="34">
        <v>12.19475</v>
      </c>
      <c r="G39" s="38"/>
      <c r="H39" s="34">
        <v>11.72713</v>
      </c>
      <c r="I39" s="38">
        <v>23.61</v>
      </c>
      <c r="J39" s="34"/>
      <c r="K39" s="39">
        <v>12.19475</v>
      </c>
      <c r="M39" s="40">
        <v>11.73</v>
      </c>
      <c r="O39" s="34"/>
    </row>
    <row r="40" spans="1:15" ht="15.75">
      <c r="A40" s="29" t="s">
        <v>19</v>
      </c>
      <c r="B40" s="43" t="s">
        <v>49</v>
      </c>
      <c r="D40" s="37">
        <v>847.1</v>
      </c>
      <c r="F40" s="34">
        <v>3112.5802319880004</v>
      </c>
      <c r="G40" s="38"/>
      <c r="H40" s="34">
        <v>4895.297457743897</v>
      </c>
      <c r="I40" s="38">
        <v>4183.97</v>
      </c>
      <c r="J40" s="34"/>
      <c r="K40" s="39">
        <v>3215.11695</v>
      </c>
      <c r="M40" s="40">
        <f>5031.17+0.21</f>
        <v>5031.38</v>
      </c>
      <c r="O40" s="34"/>
    </row>
    <row r="41" spans="1:15" ht="15.75">
      <c r="A41" s="29" t="s">
        <v>21</v>
      </c>
      <c r="B41" s="43" t="s">
        <v>50</v>
      </c>
      <c r="D41" s="37">
        <v>333.32</v>
      </c>
      <c r="F41" s="34">
        <v>302.36354510000007</v>
      </c>
      <c r="G41" s="38"/>
      <c r="H41" s="34">
        <v>317.69882939999997</v>
      </c>
      <c r="I41" s="38">
        <v>355.93</v>
      </c>
      <c r="J41" s="34"/>
      <c r="K41" s="39">
        <v>316.69008</v>
      </c>
      <c r="M41" s="40">
        <v>331.42</v>
      </c>
      <c r="O41" s="34"/>
    </row>
    <row r="42" spans="1:15" ht="15.75">
      <c r="A42" s="29" t="s">
        <v>43</v>
      </c>
      <c r="B42" s="43" t="s">
        <v>51</v>
      </c>
      <c r="D42" s="37">
        <v>1163.97</v>
      </c>
      <c r="F42" s="34">
        <v>3039.1718930999996</v>
      </c>
      <c r="G42" s="38"/>
      <c r="H42" s="34">
        <v>3387.047195</v>
      </c>
      <c r="I42" s="38">
        <v>2568.97</v>
      </c>
      <c r="J42" s="34"/>
      <c r="K42" s="39">
        <v>2622.83141</v>
      </c>
      <c r="M42" s="40">
        <v>3039.69</v>
      </c>
      <c r="O42" s="34"/>
    </row>
    <row r="43" spans="1:15" ht="15.75">
      <c r="A43" s="29" t="s">
        <v>52</v>
      </c>
      <c r="B43" s="43" t="s">
        <v>53</v>
      </c>
      <c r="D43" s="37">
        <v>619.52</v>
      </c>
      <c r="F43" s="34">
        <v>2.75805</v>
      </c>
      <c r="G43" s="38"/>
      <c r="H43" s="34">
        <v>0</v>
      </c>
      <c r="I43" s="38">
        <v>339.31</v>
      </c>
      <c r="J43" s="34"/>
      <c r="K43" s="39">
        <v>15.95239</v>
      </c>
      <c r="M43" s="40">
        <v>44.7</v>
      </c>
      <c r="O43" s="34"/>
    </row>
    <row r="44" spans="1:18" ht="15.75">
      <c r="A44" s="29"/>
      <c r="B44" s="35" t="s">
        <v>54</v>
      </c>
      <c r="D44" s="38">
        <f>SUM(D38:D43)</f>
        <v>2987.52</v>
      </c>
      <c r="F44" s="34">
        <f>SUM(F38:F43)</f>
        <v>6469.068470188</v>
      </c>
      <c r="G44" s="38"/>
      <c r="H44" s="34">
        <f>SUM(H38:H43)+0.01</f>
        <v>8611.780612143897</v>
      </c>
      <c r="I44" s="38">
        <f>SUM(I38:I43)</f>
        <v>7471.79</v>
      </c>
      <c r="J44" s="34"/>
      <c r="K44" s="39">
        <f>SUM(K38:K43)+0.01</f>
        <v>6182.79558</v>
      </c>
      <c r="L44" s="38"/>
      <c r="M44" s="40">
        <f>SUM(M38:M43)</f>
        <v>8458.92</v>
      </c>
      <c r="O44" s="34"/>
      <c r="P44" s="41"/>
      <c r="R44" s="41"/>
    </row>
    <row r="45" spans="1:18" ht="16.5" thickBot="1">
      <c r="A45" s="50"/>
      <c r="B45" s="51" t="s">
        <v>55</v>
      </c>
      <c r="C45" s="52"/>
      <c r="D45" s="53">
        <f>D36+D44</f>
        <v>19646.4</v>
      </c>
      <c r="E45" s="53"/>
      <c r="F45" s="54">
        <f>F36+F44-0.01</f>
        <v>25039.134363388457</v>
      </c>
      <c r="G45" s="53"/>
      <c r="H45" s="54">
        <f>H36+H44-0.01</f>
        <v>23934.07539263021</v>
      </c>
      <c r="I45" s="53">
        <f>I36+I44</f>
        <v>18141.97</v>
      </c>
      <c r="J45" s="54"/>
      <c r="K45" s="55">
        <f>K36+K44-0.01</f>
        <v>19987.36519</v>
      </c>
      <c r="L45" s="53"/>
      <c r="M45" s="55">
        <f>M36+M44</f>
        <v>19357.86</v>
      </c>
      <c r="O45" s="34"/>
      <c r="P45" s="41"/>
      <c r="R45" s="41"/>
    </row>
    <row r="46" spans="4:15" ht="15">
      <c r="D46" s="14"/>
      <c r="F46" s="14"/>
      <c r="H46" s="57"/>
      <c r="I46" s="57"/>
      <c r="J46" s="57"/>
      <c r="K46" s="57"/>
      <c r="L46" s="57">
        <f>L45-L27</f>
        <v>0</v>
      </c>
      <c r="M46" s="57">
        <f>M45-M27</f>
        <v>-0.0030000000042491592</v>
      </c>
      <c r="O46" s="34"/>
    </row>
    <row r="47" spans="8:15" ht="15">
      <c r="H47" s="41"/>
      <c r="I47" s="41"/>
      <c r="J47" s="41"/>
      <c r="O47" s="34"/>
    </row>
    <row r="48" ht="15">
      <c r="O48" s="34"/>
    </row>
    <row r="49" ht="15">
      <c r="O49" s="34"/>
    </row>
    <row r="50" ht="15">
      <c r="O50" s="34"/>
    </row>
    <row r="51" ht="15">
      <c r="O51" s="34"/>
    </row>
    <row r="52" ht="15">
      <c r="O52" s="34"/>
    </row>
    <row r="53" ht="15">
      <c r="O53" s="34"/>
    </row>
  </sheetData>
  <sheetProtection/>
  <mergeCells count="7">
    <mergeCell ref="A1:K1"/>
    <mergeCell ref="A2:K2"/>
    <mergeCell ref="A3:K3"/>
    <mergeCell ref="A4:A7"/>
    <mergeCell ref="B4:B7"/>
    <mergeCell ref="D4:H4"/>
    <mergeCell ref="I4:K4"/>
  </mergeCells>
  <printOptions/>
  <pageMargins left="0.7" right="0.7" top="0.75" bottom="0.75" header="0.3" footer="0.3"/>
  <pageSetup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Prabuddha Dasgupta</dc:creator>
  <cp:keywords/>
  <dc:description/>
  <cp:lastModifiedBy>akshatha</cp:lastModifiedBy>
  <dcterms:created xsi:type="dcterms:W3CDTF">2015-05-29T13:32:13Z</dcterms:created>
  <dcterms:modified xsi:type="dcterms:W3CDTF">2015-05-30T08:12:24Z</dcterms:modified>
  <cp:category/>
  <cp:version/>
  <cp:contentType/>
  <cp:contentStatus/>
</cp:coreProperties>
</file>